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gionemarche.intra\ormadfs\Dati1\giunta\utenti\Industria\artigianato\BANDO 2023 - L.R.19-21\1.3.2. AMMODERNAMENTO E NUOVE IMPRESE\16 - decreto concessione MISURA B\"/>
    </mc:Choice>
  </mc:AlternateContent>
  <xr:revisionPtr revIDLastSave="0" documentId="13_ncr:1_{8849520E-485C-4C77-884F-3424B52F648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LLEGATO 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0" i="3" l="1"/>
  <c r="AE18" i="3" l="1"/>
  <c r="AE16" i="3"/>
  <c r="AE15" i="3"/>
  <c r="AE14" i="3"/>
  <c r="AE12" i="3"/>
  <c r="AE11" i="3"/>
  <c r="AE10" i="3"/>
  <c r="AE9" i="3"/>
  <c r="AE8" i="3"/>
  <c r="AE7" i="3"/>
  <c r="AE6" i="3"/>
  <c r="AE5" i="3"/>
  <c r="AE4" i="3"/>
  <c r="S46" i="3" l="1"/>
  <c r="Q46" i="3"/>
  <c r="O46" i="3"/>
  <c r="M46" i="3"/>
  <c r="J46" i="3"/>
  <c r="H46" i="3"/>
  <c r="S45" i="3"/>
  <c r="Q45" i="3"/>
  <c r="O45" i="3"/>
  <c r="M45" i="3"/>
  <c r="J45" i="3"/>
  <c r="H45" i="3"/>
  <c r="S44" i="3"/>
  <c r="Q44" i="3"/>
  <c r="O44" i="3"/>
  <c r="M44" i="3"/>
  <c r="J44" i="3"/>
  <c r="H44" i="3"/>
  <c r="S43" i="3"/>
  <c r="Q43" i="3"/>
  <c r="O43" i="3"/>
  <c r="M43" i="3"/>
  <c r="J43" i="3"/>
  <c r="H43" i="3"/>
  <c r="S42" i="3"/>
  <c r="Q42" i="3"/>
  <c r="O42" i="3"/>
  <c r="M42" i="3"/>
  <c r="J42" i="3"/>
  <c r="H42" i="3"/>
  <c r="S41" i="3"/>
  <c r="Q41" i="3"/>
  <c r="O41" i="3"/>
  <c r="M41" i="3"/>
  <c r="J41" i="3"/>
  <c r="H41" i="3"/>
  <c r="S40" i="3"/>
  <c r="Q40" i="3"/>
  <c r="O40" i="3"/>
  <c r="M40" i="3"/>
  <c r="J40" i="3"/>
  <c r="H40" i="3"/>
  <c r="S39" i="3"/>
  <c r="Q39" i="3"/>
  <c r="O39" i="3"/>
  <c r="M39" i="3"/>
  <c r="J39" i="3"/>
  <c r="H39" i="3"/>
  <c r="S38" i="3"/>
  <c r="Q38" i="3"/>
  <c r="O38" i="3"/>
  <c r="M38" i="3"/>
  <c r="J38" i="3"/>
  <c r="H38" i="3"/>
  <c r="S37" i="3"/>
  <c r="Q37" i="3"/>
  <c r="O37" i="3"/>
  <c r="M37" i="3"/>
  <c r="J37" i="3"/>
  <c r="H37" i="3"/>
  <c r="S36" i="3"/>
  <c r="Q36" i="3"/>
  <c r="O36" i="3"/>
  <c r="M36" i="3"/>
  <c r="J36" i="3"/>
  <c r="H36" i="3"/>
  <c r="S35" i="3"/>
  <c r="Q35" i="3"/>
  <c r="O35" i="3"/>
  <c r="M35" i="3"/>
  <c r="J35" i="3"/>
  <c r="H35" i="3"/>
  <c r="S34" i="3"/>
  <c r="Q34" i="3"/>
  <c r="O34" i="3"/>
  <c r="M34" i="3"/>
  <c r="J34" i="3"/>
  <c r="H34" i="3"/>
  <c r="S33" i="3"/>
  <c r="Q33" i="3"/>
  <c r="O33" i="3"/>
  <c r="M33" i="3"/>
  <c r="J33" i="3"/>
  <c r="H33" i="3"/>
  <c r="X33" i="3" s="1"/>
  <c r="S32" i="3"/>
  <c r="Q32" i="3"/>
  <c r="O32" i="3"/>
  <c r="M32" i="3"/>
  <c r="J32" i="3"/>
  <c r="H32" i="3"/>
  <c r="S31" i="3"/>
  <c r="Q31" i="3"/>
  <c r="O31" i="3"/>
  <c r="M31" i="3"/>
  <c r="J31" i="3"/>
  <c r="H31" i="3"/>
  <c r="S30" i="3"/>
  <c r="Q30" i="3"/>
  <c r="O30" i="3"/>
  <c r="M30" i="3"/>
  <c r="J30" i="3"/>
  <c r="H30" i="3"/>
  <c r="S29" i="3"/>
  <c r="Q29" i="3"/>
  <c r="O29" i="3"/>
  <c r="M29" i="3"/>
  <c r="J29" i="3"/>
  <c r="H29" i="3"/>
  <c r="X29" i="3" s="1"/>
  <c r="S28" i="3"/>
  <c r="Q28" i="3"/>
  <c r="O28" i="3"/>
  <c r="M28" i="3"/>
  <c r="J28" i="3"/>
  <c r="H28" i="3"/>
  <c r="S27" i="3"/>
  <c r="Q27" i="3"/>
  <c r="O27" i="3"/>
  <c r="M27" i="3"/>
  <c r="J27" i="3"/>
  <c r="H27" i="3"/>
  <c r="S26" i="3"/>
  <c r="Q26" i="3"/>
  <c r="O26" i="3"/>
  <c r="M26" i="3"/>
  <c r="J26" i="3"/>
  <c r="H26" i="3"/>
  <c r="S25" i="3"/>
  <c r="Q25" i="3"/>
  <c r="O25" i="3"/>
  <c r="M25" i="3"/>
  <c r="J25" i="3"/>
  <c r="H25" i="3"/>
  <c r="X25" i="3" s="1"/>
  <c r="S24" i="3"/>
  <c r="Q24" i="3"/>
  <c r="O24" i="3"/>
  <c r="M24" i="3"/>
  <c r="J24" i="3"/>
  <c r="H24" i="3"/>
  <c r="S23" i="3"/>
  <c r="Q23" i="3"/>
  <c r="O23" i="3"/>
  <c r="M23" i="3"/>
  <c r="J23" i="3"/>
  <c r="H23" i="3"/>
  <c r="S22" i="3"/>
  <c r="Q22" i="3"/>
  <c r="O22" i="3"/>
  <c r="M22" i="3"/>
  <c r="J22" i="3"/>
  <c r="H22" i="3"/>
  <c r="S21" i="3"/>
  <c r="Q21" i="3"/>
  <c r="O21" i="3"/>
  <c r="M21" i="3"/>
  <c r="J21" i="3"/>
  <c r="H21" i="3"/>
  <c r="X21" i="3" s="1"/>
  <c r="S20" i="3"/>
  <c r="Q20" i="3"/>
  <c r="O20" i="3"/>
  <c r="M20" i="3"/>
  <c r="J20" i="3"/>
  <c r="H20" i="3"/>
  <c r="S19" i="3"/>
  <c r="Q19" i="3"/>
  <c r="O19" i="3"/>
  <c r="M19" i="3"/>
  <c r="J19" i="3"/>
  <c r="H19" i="3"/>
  <c r="S18" i="3"/>
  <c r="Q18" i="3"/>
  <c r="O18" i="3"/>
  <c r="M18" i="3"/>
  <c r="X18" i="3" s="1"/>
  <c r="J18" i="3"/>
  <c r="H18" i="3"/>
  <c r="S17" i="3"/>
  <c r="Q17" i="3"/>
  <c r="O17" i="3"/>
  <c r="M17" i="3"/>
  <c r="J17" i="3"/>
  <c r="H17" i="3"/>
  <c r="X17" i="3" s="1"/>
  <c r="S16" i="3"/>
  <c r="Q16" i="3"/>
  <c r="O16" i="3"/>
  <c r="M16" i="3"/>
  <c r="J16" i="3"/>
  <c r="H16" i="3"/>
  <c r="S15" i="3"/>
  <c r="Q15" i="3"/>
  <c r="O15" i="3"/>
  <c r="M15" i="3"/>
  <c r="J15" i="3"/>
  <c r="H15" i="3"/>
  <c r="S14" i="3"/>
  <c r="Q14" i="3"/>
  <c r="O14" i="3"/>
  <c r="M14" i="3"/>
  <c r="J14" i="3"/>
  <c r="H14" i="3"/>
  <c r="S13" i="3"/>
  <c r="Q13" i="3"/>
  <c r="O13" i="3"/>
  <c r="M13" i="3"/>
  <c r="J13" i="3"/>
  <c r="H13" i="3"/>
  <c r="X13" i="3" s="1"/>
  <c r="S12" i="3"/>
  <c r="Q12" i="3"/>
  <c r="O12" i="3"/>
  <c r="M12" i="3"/>
  <c r="J12" i="3"/>
  <c r="H12" i="3"/>
  <c r="S11" i="3"/>
  <c r="Q11" i="3"/>
  <c r="O11" i="3"/>
  <c r="M11" i="3"/>
  <c r="J11" i="3"/>
  <c r="H11" i="3"/>
  <c r="S10" i="3"/>
  <c r="Q10" i="3"/>
  <c r="O10" i="3"/>
  <c r="M10" i="3"/>
  <c r="J10" i="3"/>
  <c r="H10" i="3"/>
  <c r="S9" i="3"/>
  <c r="Q9" i="3"/>
  <c r="O9" i="3"/>
  <c r="M9" i="3"/>
  <c r="J9" i="3"/>
  <c r="H9" i="3"/>
  <c r="X9" i="3" s="1"/>
  <c r="S8" i="3"/>
  <c r="Q8" i="3"/>
  <c r="O8" i="3"/>
  <c r="M8" i="3"/>
  <c r="J8" i="3"/>
  <c r="H8" i="3"/>
  <c r="S7" i="3"/>
  <c r="Q7" i="3"/>
  <c r="O7" i="3"/>
  <c r="M7" i="3"/>
  <c r="J7" i="3"/>
  <c r="H7" i="3"/>
  <c r="S6" i="3"/>
  <c r="Q6" i="3"/>
  <c r="O6" i="3"/>
  <c r="M6" i="3"/>
  <c r="J6" i="3"/>
  <c r="H6" i="3"/>
  <c r="S5" i="3"/>
  <c r="Q5" i="3"/>
  <c r="O5" i="3"/>
  <c r="M5" i="3"/>
  <c r="J5" i="3"/>
  <c r="H5" i="3"/>
  <c r="S4" i="3"/>
  <c r="Q4" i="3"/>
  <c r="O4" i="3"/>
  <c r="M4" i="3"/>
  <c r="J4" i="3"/>
  <c r="H4" i="3"/>
  <c r="X10" i="3" l="1"/>
  <c r="X14" i="3"/>
  <c r="X22" i="3"/>
  <c r="X26" i="3"/>
  <c r="X34" i="3"/>
  <c r="X37" i="3"/>
  <c r="X38" i="3"/>
  <c r="X41" i="3"/>
  <c r="X42" i="3"/>
  <c r="X45" i="3"/>
  <c r="X46" i="3"/>
  <c r="X5" i="3"/>
  <c r="X6" i="3"/>
  <c r="X30" i="3"/>
  <c r="X8" i="3"/>
  <c r="X11" i="3"/>
  <c r="X15" i="3"/>
  <c r="X20" i="3"/>
  <c r="X23" i="3"/>
  <c r="X28" i="3"/>
  <c r="X31" i="3"/>
  <c r="X32" i="3"/>
  <c r="X35" i="3"/>
  <c r="X39" i="3"/>
  <c r="X40" i="3"/>
  <c r="X43" i="3"/>
  <c r="X44" i="3"/>
  <c r="X4" i="3"/>
  <c r="X7" i="3"/>
  <c r="X12" i="3"/>
  <c r="X16" i="3"/>
  <c r="X19" i="3"/>
  <c r="X24" i="3"/>
  <c r="X27" i="3"/>
  <c r="X36" i="3"/>
</calcChain>
</file>

<file path=xl/sharedStrings.xml><?xml version="1.0" encoding="utf-8"?>
<sst xmlns="http://schemas.openxmlformats.org/spreadsheetml/2006/main" count="388" uniqueCount="161">
  <si>
    <t>JONA COSTRUZIONI SRLS</t>
  </si>
  <si>
    <t>FOSCA‘S BATIK DI TITTARELLI FOSCA</t>
  </si>
  <si>
    <t>METAL SYSTEM DI GIOBBI GIANLUCA</t>
  </si>
  <si>
    <t>BIOETHICS DENTAL 3D DI BUGIARDINI LUCA</t>
  </si>
  <si>
    <t>L`ANTICA RICETTA GROUP SRLS</t>
  </si>
  <si>
    <t>SAPORI DI PASTA DI LIDIA MAESTRONI</t>
  </si>
  <si>
    <t>ANTICO FORNO DI ZOPPI PAOLO</t>
  </si>
  <si>
    <t>CLHAIR PARRUCCHIERIA DI PACIFICI CHIARA</t>
  </si>
  <si>
    <t>J&amp;L CREAZIONI TESSILI SRLS</t>
  </si>
  <si>
    <t>DOLCEAMORE DI IOBBI VALENTINO &amp; C. SNC</t>
  </si>
  <si>
    <t>ORIGINE S.A.S. DI GAROFOLO GIANPAOLO &amp; C.</t>
  </si>
  <si>
    <t>G-VISION DI CAPUANI LUIGIA</t>
  </si>
  <si>
    <t>CAPEZZANI SRL</t>
  </si>
  <si>
    <t>BEAUTY CHIC DI COGNIGNI SARA &amp; C. SNC</t>
  </si>
  <si>
    <t>PACETTI GIORGIA</t>
  </si>
  <si>
    <t>LA BOTTEGA DI MORGANA DI MARIA CONSIGLIA ALTRUDA</t>
  </si>
  <si>
    <t>QATJAN DORIAN</t>
  </si>
  <si>
    <t>VENTILMECCANICA di TALAMONTI AGOSTINO</t>
  </si>
  <si>
    <t>EMMA SRL</t>
  </si>
  <si>
    <t>CARDINALI S.R.L.</t>
  </si>
  <si>
    <t>TELLA BEAUTY PET DI DONATELLA GIACOBBI</t>
  </si>
  <si>
    <t>RASTELLI ALESSANDRO</t>
  </si>
  <si>
    <t>BAGALINI MOTO DI BAGALINI MARCO</t>
  </si>
  <si>
    <t>G.MAX INNOVATION S.R.L.</t>
  </si>
  <si>
    <t>UNIVERSAL SERVICES DI MACCHINI GIORGIO</t>
  </si>
  <si>
    <t>LC INFISSI DI ALBANI DANIELE E CHIACCHIARINI ANDREA S.N.C.</t>
  </si>
  <si>
    <t>CLERICI MARIA GRAZIA</t>
  </si>
  <si>
    <t>BRUZZICHESSI JESSICA</t>
  </si>
  <si>
    <t>CIVICO 46 BARBA E CAPELLI DI GAGLIARDINI MATTIA</t>
  </si>
  <si>
    <t>METACO SRL</t>
  </si>
  <si>
    <t>GISMONDI ANDREA</t>
  </si>
  <si>
    <t>ST. MECCATRONICA DI STRAFFI VINCENZO &amp; C. SNC</t>
  </si>
  <si>
    <t>LUCANTONI LORENZO</t>
  </si>
  <si>
    <t>INGRANO DI INGEGNI MASSIMO</t>
  </si>
  <si>
    <t>INSOLUX SRL</t>
  </si>
  <si>
    <t>SPAZIO VERDE GARDENING DI MEDEI ANDREA</t>
  </si>
  <si>
    <t>SP361 DI PROSPERI FEDERICO &amp; C. SNC</t>
  </si>
  <si>
    <t>BEAUTY AVENUE DI PORTNA IRYNA</t>
  </si>
  <si>
    <t>ECO SCAVI S.N.C. DI MALVONI CRISTIAN &amp; VALENTINI SIMONE</t>
  </si>
  <si>
    <t>ID</t>
  </si>
  <si>
    <t>RAGIONE SOCIALE</t>
  </si>
  <si>
    <t>Congruità e pertinenza dei costi esposti rispetto agli obiettivi progettuali, al piano di lavoro delineato e alle specifiche del bando (5,10,15,20)</t>
  </si>
  <si>
    <t>Rilevanza tecnologica e innovativa del progetto (10,20,30,40)</t>
  </si>
  <si>
    <t>Impatto sull’innovazione di processo, sulla qualità e sicurezza del lavoro, sull’impatto energetico- ambientale e idrico (10,20,30,40)</t>
  </si>
  <si>
    <t>Grado di cantierabilità e realizzabilità del progetto (7,5,15,22,30)</t>
  </si>
  <si>
    <t>Qualità della proposta progettuale(chiarezza nell’individuazione degli obiettivi e coerenza degli investimenti) (7,5,15,22,30)</t>
  </si>
  <si>
    <t>MANUEL PUCCIARELLI</t>
  </si>
  <si>
    <t>Femminile</t>
  </si>
  <si>
    <t>Giovanile</t>
  </si>
  <si>
    <t>no</t>
  </si>
  <si>
    <t>si</t>
  </si>
  <si>
    <t>LORETELLI DANIELA SRL</t>
  </si>
  <si>
    <t>Sostenibilità economico-finanziaria del progetto (scarso, sufficiente, buono, eccellente) (10,20,30,40)</t>
  </si>
  <si>
    <t xml:space="preserve">no </t>
  </si>
  <si>
    <t>buono</t>
  </si>
  <si>
    <t>eccellente</t>
  </si>
  <si>
    <t>0</t>
  </si>
  <si>
    <t>2,5</t>
  </si>
  <si>
    <t>PREMIALITA' Rilevanza della componente femminile e giovanile (consistenza numerica all'interno della compagine societaria)</t>
  </si>
  <si>
    <t>CONTRIBUTO RICHIESTO</t>
  </si>
  <si>
    <t>PUNTEGGIO PONDERATO (40)</t>
  </si>
  <si>
    <t>PUNTEGGIO PONDERATO (60)</t>
  </si>
  <si>
    <t>Rilevanza componente femminile e giovanile
(max 2,5)</t>
  </si>
  <si>
    <t>Caratteristiche di sostenibilità e inclusione sociale
(max 2,5)</t>
  </si>
  <si>
    <t>PUNTEGGIO TOTALE</t>
  </si>
  <si>
    <t>Progetto sviluppato in un comune sotto i 5000 abitanti</t>
  </si>
  <si>
    <t>Progetto sviluppato in un borgo di cui all’art. 3 della L.R. n. 29/21</t>
  </si>
  <si>
    <t>X</t>
  </si>
  <si>
    <t>POSIZIONE</t>
  </si>
  <si>
    <t>CONTRIBUTO CONCESSO
QUOTA UE
(capitolo 2140520190)</t>
  </si>
  <si>
    <t>CONTRIBUTO CONCESSO
QUOTA STATO
(capitolo 2140520191)</t>
  </si>
  <si>
    <t>CONTRIBUTO CONCESSO
QUOTA REGIONE
(capitolo 2140520193)</t>
  </si>
  <si>
    <t>CONTRIBUTO TOTALE CONCESSO</t>
  </si>
  <si>
    <t>INDIRIZZO SEDE LEGALE</t>
  </si>
  <si>
    <t>COMUNE</t>
  </si>
  <si>
    <t>SPAZIO D‘ARTE RIVELA DI CASTELLETTI
MARIA CLAUDIA ELISABETTA</t>
  </si>
  <si>
    <t>SAN BENEDETTO DEL TRONTO</t>
  </si>
  <si>
    <t>AP</t>
  </si>
  <si>
    <t>PORTO SANT'ELPIDIO</t>
  </si>
  <si>
    <t>FM</t>
  </si>
  <si>
    <t>MONTECOSARO</t>
  </si>
  <si>
    <t>MC</t>
  </si>
  <si>
    <t>PROV.</t>
  </si>
  <si>
    <t>VIA DELLA LIBERAZIONE, 184</t>
  </si>
  <si>
    <t>VIA GIUSEPPE PAGLIACCI, 71</t>
  </si>
  <si>
    <t>VIA PAPA GIOVANNI XXIII, 28</t>
  </si>
  <si>
    <t>VIA ASSISI, SNC</t>
  </si>
  <si>
    <t>VIA PIERO MARONCELLI, 17</t>
  </si>
  <si>
    <t>ASCOLI PICENO</t>
  </si>
  <si>
    <t>CONTRADA ADDOLORATA, 39</t>
  </si>
  <si>
    <t>RECANATI</t>
  </si>
  <si>
    <t>VIA VIRGIL GRISSOM, 9/A</t>
  </si>
  <si>
    <t>FALERONE</t>
  </si>
  <si>
    <t>VIA MONTEPALAZZINO SNC (ORCIANO)</t>
  </si>
  <si>
    <t>TERRE ROVERESCHE</t>
  </si>
  <si>
    <t>PU</t>
  </si>
  <si>
    <t>VIA DELL`INDUSTRIA 17-17/A</t>
  </si>
  <si>
    <t>FERMO</t>
  </si>
  <si>
    <t>VIA AMANDOLE, 17</t>
  </si>
  <si>
    <t>SASSOFERRATO</t>
  </si>
  <si>
    <t>AN</t>
  </si>
  <si>
    <t>VIA REGINA ELENA, 88</t>
  </si>
  <si>
    <t>CIVITANOVA MARCHE</t>
  </si>
  <si>
    <t>VIA FALERIENSE EST, 12</t>
  </si>
  <si>
    <t>MONTEGIORGIO</t>
  </si>
  <si>
    <t>VIA DEI TIGLI, 49</t>
  </si>
  <si>
    <t>MONTALTO DELLE MARCHE</t>
  </si>
  <si>
    <t>VIA NAZIONALE, 105</t>
  </si>
  <si>
    <t>PIAZZA GARIBALDI, 1</t>
  </si>
  <si>
    <t>MERCATELLO SUL METAURO</t>
  </si>
  <si>
    <t>VIA PUCCIARELLI, SNC</t>
  </si>
  <si>
    <t>CALDAROLA</t>
  </si>
  <si>
    <t>VIA TREVIRI, 35/37</t>
  </si>
  <si>
    <t>VIA GIUSTI, 39</t>
  </si>
  <si>
    <t>CONTRADA RETEMURA, 4</t>
  </si>
  <si>
    <t>CARASSAI</t>
  </si>
  <si>
    <t>VIA G. ROSSINI, 174</t>
  </si>
  <si>
    <t>CINGOLI</t>
  </si>
  <si>
    <t>VIA MARSALA, 99-99/A</t>
  </si>
  <si>
    <t>FORTUNELLA SRL</t>
  </si>
  <si>
    <t>VIA ANNIBAL CARO, 11/13</t>
  </si>
  <si>
    <t>FANO</t>
  </si>
  <si>
    <t>VIA DAMIANO CHIESA, 1/B</t>
  </si>
  <si>
    <t>ANCONA</t>
  </si>
  <si>
    <t>VIALE CESARE BATTISTI, 20</t>
  </si>
  <si>
    <t>VIA CORTA DEL MOLINO, 1</t>
  </si>
  <si>
    <t>RAPAGNANO</t>
  </si>
  <si>
    <t>VIA STRADA PROVINCIALE 361 KM 52</t>
  </si>
  <si>
    <t>SAN SEVERINO MARCHE</t>
  </si>
  <si>
    <t>VIA XXV APRILE, 42</t>
  </si>
  <si>
    <t>GROTTAMMARE</t>
  </si>
  <si>
    <t>C.DA AIELLO, 182/B</t>
  </si>
  <si>
    <t>PENNA SAN GIOVANNI</t>
  </si>
  <si>
    <t>VIA NICOLA LAURANTONI, 1/D</t>
  </si>
  <si>
    <t>VIA MURA OCCIDENTALI, 3</t>
  </si>
  <si>
    <t>JESI</t>
  </si>
  <si>
    <t>VIA GIULIO GIORGI, 13</t>
  </si>
  <si>
    <t>BELFORTE DEL CHIENTI</t>
  </si>
  <si>
    <t>VIA GALILEO GALILEI, 69</t>
  </si>
  <si>
    <t>CONTRADA PIANELLO, 13</t>
  </si>
  <si>
    <t>SANT'ANGELO IN PONTANO</t>
  </si>
  <si>
    <t>VIA ANGELINI, 9</t>
  </si>
  <si>
    <t>VIA DONATO BRAMANTE, 46</t>
  </si>
  <si>
    <t>PIAZZA DOUHET, 17</t>
  </si>
  <si>
    <t>POTENZA PICENA</t>
  </si>
  <si>
    <t>VIA FERMANA NORD, SNC</t>
  </si>
  <si>
    <t>MONTEGRANARO</t>
  </si>
  <si>
    <t>VIA GIANNI AGNELLI, 13</t>
  </si>
  <si>
    <t>VIA VENEZIA GIULIA, 4</t>
  </si>
  <si>
    <t>VIA MARTIRI D'UNGHERIA, 88</t>
  </si>
  <si>
    <t>CONTRADA VERDEFIORE, 88</t>
  </si>
  <si>
    <t>APPIGNANO</t>
  </si>
  <si>
    <t>VIA F. FILZI, 12</t>
  </si>
  <si>
    <t>MATELICA</t>
  </si>
  <si>
    <t>VIA PORTA ROMANA, 51</t>
  </si>
  <si>
    <t>SANT'ELPIDIO A MARE</t>
  </si>
  <si>
    <t>Massimo concedibile in ragione dell'esaurimento della dotazione finanziaria.</t>
  </si>
  <si>
    <t>Massimo concedibile in ragione dell'esaurimento della dotazione finanziaria prevista per la riserva.</t>
  </si>
  <si>
    <t>Massimo concedibile in conformità alle previsioni di cui al paragrafo 3.5 del bando.</t>
  </si>
  <si>
    <r>
      <rPr>
        <b/>
        <sz val="11"/>
        <color theme="1"/>
        <rFont val="Arial"/>
        <family val="2"/>
      </rPr>
      <t>ALLEGATO 1</t>
    </r>
    <r>
      <rPr>
        <sz val="11"/>
        <color theme="1"/>
        <rFont val="Arial"/>
        <family val="2"/>
      </rPr>
      <t xml:space="preserve">
SOSTEGNO ALLE MPI</t>
    </r>
    <r>
      <rPr>
        <b/>
        <sz val="11"/>
        <color theme="1"/>
        <rFont val="Arial"/>
        <family val="2"/>
      </rPr>
      <t xml:space="preserve"> ARTIGIANE</t>
    </r>
    <r>
      <rPr>
        <sz val="11"/>
        <color theme="1"/>
        <rFont val="Arial"/>
        <family val="2"/>
      </rPr>
      <t xml:space="preserve"> PER INVESTIMENTI IN AMMODERNAMENTO TECNOLOGICO E CREAZIONE DI NUOVE UNITÀ PRODUTTIVE
PR MARCHE FESR 2021/2027 – ASSE 1 – OS 1.3 – AZIONE 1.3.2 - Intervento 1.3.2.1 - </t>
    </r>
    <r>
      <rPr>
        <b/>
        <sz val="11"/>
        <color theme="1"/>
        <rFont val="Arial"/>
        <family val="2"/>
      </rPr>
      <t>MISURA B</t>
    </r>
  </si>
  <si>
    <t>Investimento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</si>
</sst>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[$€-2]\ #,##0.00;[Red]\-[$€-2]\ 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A1429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0A1429"/>
      <name val="Arial"/>
      <family val="2"/>
    </font>
    <font>
      <sz val="11"/>
      <color rgb="FF0A1429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Fill="1"/>
    <xf numFmtId="0" fontId="1" fillId="0" borderId="0" xfId="0" applyFont="1" applyFill="1" applyBorder="1"/>
    <xf numFmtId="164" fontId="7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4" fontId="7" fillId="0" borderId="15" xfId="0" applyNumberFormat="1" applyFont="1" applyBorder="1"/>
    <xf numFmtId="164" fontId="8" fillId="0" borderId="8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9" fillId="0" borderId="0" xfId="0" applyFont="1"/>
    <xf numFmtId="164" fontId="9" fillId="0" borderId="0" xfId="0" applyNumberFormat="1" applyFont="1"/>
    <xf numFmtId="0" fontId="9" fillId="0" borderId="0" xfId="0" applyFont="1" applyFill="1"/>
    <xf numFmtId="0" fontId="10" fillId="0" borderId="0" xfId="0" applyFont="1"/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0" borderId="1" xfId="0" applyFont="1" applyBorder="1"/>
    <xf numFmtId="164" fontId="7" fillId="0" borderId="1" xfId="0" applyNumberFormat="1" applyFont="1" applyBorder="1"/>
    <xf numFmtId="164" fontId="11" fillId="2" borderId="1" xfId="0" applyNumberFormat="1" applyFont="1" applyFill="1" applyBorder="1"/>
    <xf numFmtId="49" fontId="11" fillId="0" borderId="0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64" fontId="12" fillId="2" borderId="1" xfId="0" applyNumberFormat="1" applyFont="1" applyFill="1" applyBorder="1"/>
    <xf numFmtId="0" fontId="7" fillId="0" borderId="12" xfId="0" applyFont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1" fillId="8" borderId="12" xfId="0" applyFont="1" applyFill="1" applyBorder="1" applyAlignment="1">
      <alignment horizontal="center"/>
    </xf>
    <xf numFmtId="0" fontId="11" fillId="7" borderId="12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7" fillId="0" borderId="12" xfId="0" applyFont="1" applyBorder="1"/>
    <xf numFmtId="164" fontId="7" fillId="0" borderId="12" xfId="0" applyNumberFormat="1" applyFont="1" applyBorder="1"/>
    <xf numFmtId="164" fontId="11" fillId="2" borderId="12" xfId="0" applyNumberFormat="1" applyFont="1" applyFill="1" applyBorder="1"/>
    <xf numFmtId="49" fontId="11" fillId="0" borderId="1" xfId="0" applyNumberFormat="1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4" fontId="7" fillId="0" borderId="8" xfId="0" applyNumberFormat="1" applyFont="1" applyBorder="1"/>
    <xf numFmtId="164" fontId="11" fillId="2" borderId="8" xfId="0" applyNumberFormat="1" applyFont="1" applyFill="1" applyBorder="1"/>
    <xf numFmtId="0" fontId="7" fillId="0" borderId="13" xfId="0" applyFont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11" fillId="0" borderId="13" xfId="0" applyNumberFormat="1" applyFont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7" fillId="0" borderId="14" xfId="0" applyFont="1" applyBorder="1"/>
    <xf numFmtId="0" fontId="11" fillId="6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11" fillId="0" borderId="8" xfId="0" applyNumberFormat="1" applyFont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7" borderId="8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0" fillId="0" borderId="0" xfId="0" applyNumberFormat="1" applyFont="1"/>
    <xf numFmtId="0" fontId="0" fillId="0" borderId="0" xfId="0" applyFont="1"/>
    <xf numFmtId="0" fontId="0" fillId="0" borderId="0" xfId="0" applyFont="1" applyFill="1"/>
    <xf numFmtId="0" fontId="13" fillId="9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9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vertical="center"/>
    </xf>
    <xf numFmtId="0" fontId="13" fillId="9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textRotation="90" wrapText="1"/>
    </xf>
    <xf numFmtId="0" fontId="11" fillId="6" borderId="7" xfId="0" applyFont="1" applyFill="1" applyBorder="1" applyAlignment="1">
      <alignment horizontal="center" vertical="center" textRotation="90" wrapText="1"/>
    </xf>
    <xf numFmtId="0" fontId="11" fillId="6" borderId="8" xfId="0" applyFont="1" applyFill="1" applyBorder="1" applyAlignment="1">
      <alignment horizontal="center" vertical="center" textRotation="90" wrapText="1"/>
    </xf>
    <xf numFmtId="0" fontId="7" fillId="3" borderId="0" xfId="0" applyFont="1" applyFill="1" applyAlignment="1">
      <alignment horizontal="left" vertical="center" wrapText="1"/>
    </xf>
    <xf numFmtId="0" fontId="0" fillId="3" borderId="0" xfId="0" applyFont="1" applyFill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center" vertical="center" textRotation="90" wrapText="1"/>
    </xf>
    <xf numFmtId="0" fontId="11" fillId="8" borderId="7" xfId="0" applyFont="1" applyFill="1" applyBorder="1" applyAlignment="1">
      <alignment horizontal="center" vertical="center" textRotation="90" wrapText="1"/>
    </xf>
    <xf numFmtId="0" fontId="11" fillId="8" borderId="8" xfId="0" applyFont="1" applyFill="1" applyBorder="1" applyAlignment="1">
      <alignment horizontal="center" vertical="center" textRotation="90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8" xfId="0" applyFont="1" applyFill="1" applyBorder="1" applyAlignment="1">
      <alignment horizontal="center" vertical="center" textRotation="90" wrapText="1"/>
    </xf>
    <xf numFmtId="43" fontId="1" fillId="0" borderId="0" xfId="1" applyFont="1"/>
    <xf numFmtId="43" fontId="1" fillId="0" borderId="0" xfId="1" applyFont="1" applyFill="1"/>
    <xf numFmtId="0" fontId="2" fillId="0" borderId="0" xfId="0" applyFont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FF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6552-B4DF-4F67-874A-183BD984B918}">
  <dimension ref="A1:GT49"/>
  <sheetViews>
    <sheetView tabSelected="1" topLeftCell="AD1" zoomScale="110" zoomScaleNormal="110" workbookViewId="0">
      <selection activeCell="AI20" sqref="AI20"/>
    </sheetView>
  </sheetViews>
  <sheetFormatPr defaultColWidth="9.140625" defaultRowHeight="19.5" customHeight="1" x14ac:dyDescent="0.25"/>
  <cols>
    <col min="1" max="1" width="10.7109375" style="7" customWidth="1"/>
    <col min="2" max="2" width="6.7109375" style="15" customWidth="1"/>
    <col min="3" max="3" width="65" style="15" customWidth="1"/>
    <col min="4" max="4" width="36.7109375" style="15" customWidth="1"/>
    <col min="5" max="5" width="32.85546875" style="15" customWidth="1"/>
    <col min="6" max="6" width="8.28515625" style="4" customWidth="1"/>
    <col min="7" max="7" width="16.7109375" style="2" customWidth="1"/>
    <col min="8" max="8" width="7" style="1" customWidth="1"/>
    <col min="9" max="9" width="16.7109375" style="2" customWidth="1"/>
    <col min="10" max="10" width="7.28515625" style="1" customWidth="1"/>
    <col min="11" max="11" width="14.5703125" style="1" customWidth="1"/>
    <col min="12" max="12" width="11.140625" style="1" hidden="1" customWidth="1"/>
    <col min="13" max="13" width="7.5703125" style="1" customWidth="1"/>
    <col min="14" max="14" width="16.7109375" style="2" customWidth="1"/>
    <col min="15" max="15" width="6.28515625" style="1" customWidth="1"/>
    <col min="16" max="16" width="14.5703125" style="2" customWidth="1"/>
    <col min="17" max="17" width="4.7109375" style="1" customWidth="1"/>
    <col min="18" max="18" width="18.7109375" style="2" customWidth="1"/>
    <col min="19" max="19" width="5.5703125" style="1" customWidth="1"/>
    <col min="20" max="20" width="9.28515625" style="2" hidden="1" customWidth="1"/>
    <col min="21" max="21" width="8.140625" style="2" hidden="1" customWidth="1"/>
    <col min="22" max="22" width="11.140625" style="2" customWidth="1"/>
    <col min="23" max="23" width="13.42578125" style="2" customWidth="1"/>
    <col min="24" max="24" width="7.85546875" style="5" customWidth="1"/>
    <col min="25" max="25" width="15.28515625" style="4" customWidth="1"/>
    <col min="26" max="26" width="9.140625" style="4"/>
    <col min="27" max="27" width="10.42578125" style="4" customWidth="1"/>
    <col min="28" max="28" width="14.140625" style="4" customWidth="1"/>
    <col min="29" max="29" width="14.28515625" style="4" customWidth="1"/>
    <col min="30" max="30" width="13.42578125" style="4" customWidth="1"/>
    <col min="31" max="31" width="15.28515625" style="4" customWidth="1"/>
    <col min="32" max="32" width="70.5703125" style="4" customWidth="1"/>
    <col min="33" max="33" width="10.28515625" style="4" bestFit="1" customWidth="1"/>
    <col min="34" max="34" width="9.140625" style="4"/>
    <col min="35" max="35" width="19.85546875" style="4" customWidth="1"/>
    <col min="36" max="36" width="9.140625" style="4"/>
    <col min="37" max="37" width="12.28515625" style="4" customWidth="1"/>
    <col min="38" max="40" width="9.140625" style="4"/>
    <col min="41" max="16384" width="9.140625" style="7"/>
  </cols>
  <sheetData>
    <row r="1" spans="1:35" ht="71.25" customHeight="1" x14ac:dyDescent="0.2">
      <c r="A1" s="129" t="s">
        <v>159</v>
      </c>
      <c r="B1" s="130"/>
      <c r="C1" s="130"/>
      <c r="D1" s="130"/>
      <c r="E1" s="130"/>
      <c r="F1" s="131"/>
      <c r="G1" s="125" t="s">
        <v>45</v>
      </c>
      <c r="H1" s="126" t="s">
        <v>60</v>
      </c>
      <c r="I1" s="125" t="s">
        <v>44</v>
      </c>
      <c r="J1" s="126" t="s">
        <v>60</v>
      </c>
      <c r="K1" s="125" t="s">
        <v>52</v>
      </c>
      <c r="L1" s="24"/>
      <c r="M1" s="126" t="s">
        <v>60</v>
      </c>
      <c r="N1" s="124" t="s">
        <v>43</v>
      </c>
      <c r="O1" s="134" t="s">
        <v>61</v>
      </c>
      <c r="P1" s="124" t="s">
        <v>42</v>
      </c>
      <c r="Q1" s="134" t="s">
        <v>61</v>
      </c>
      <c r="R1" s="124" t="s">
        <v>41</v>
      </c>
      <c r="S1" s="134" t="s">
        <v>61</v>
      </c>
      <c r="T1" s="139" t="s">
        <v>58</v>
      </c>
      <c r="U1" s="140"/>
      <c r="V1" s="143" t="s">
        <v>62</v>
      </c>
      <c r="W1" s="137" t="s">
        <v>63</v>
      </c>
      <c r="X1" s="144" t="s">
        <v>64</v>
      </c>
      <c r="Y1" s="122" t="s">
        <v>59</v>
      </c>
      <c r="Z1" s="137" t="s">
        <v>66</v>
      </c>
      <c r="AA1" s="137" t="s">
        <v>65</v>
      </c>
      <c r="AB1" s="122" t="s">
        <v>69</v>
      </c>
      <c r="AC1" s="122" t="s">
        <v>70</v>
      </c>
      <c r="AD1" s="122" t="s">
        <v>71</v>
      </c>
      <c r="AE1" s="123" t="s">
        <v>72</v>
      </c>
      <c r="AI1" s="149" t="s">
        <v>160</v>
      </c>
    </row>
    <row r="2" spans="1:35" ht="37.5" customHeight="1" x14ac:dyDescent="0.2">
      <c r="A2" s="132"/>
      <c r="B2" s="132"/>
      <c r="C2" s="132"/>
      <c r="D2" s="132"/>
      <c r="E2" s="132"/>
      <c r="F2" s="133"/>
      <c r="G2" s="125"/>
      <c r="H2" s="127"/>
      <c r="I2" s="125"/>
      <c r="J2" s="127"/>
      <c r="K2" s="125"/>
      <c r="L2" s="25"/>
      <c r="M2" s="127"/>
      <c r="N2" s="124"/>
      <c r="O2" s="135"/>
      <c r="P2" s="124"/>
      <c r="Q2" s="135"/>
      <c r="R2" s="124"/>
      <c r="S2" s="135"/>
      <c r="T2" s="141"/>
      <c r="U2" s="142"/>
      <c r="V2" s="137"/>
      <c r="W2" s="137"/>
      <c r="X2" s="145"/>
      <c r="Y2" s="122"/>
      <c r="Z2" s="137"/>
      <c r="AA2" s="137"/>
      <c r="AB2" s="122"/>
      <c r="AC2" s="122"/>
      <c r="AD2" s="122"/>
      <c r="AE2" s="123"/>
    </row>
    <row r="3" spans="1:35" ht="33.75" customHeight="1" x14ac:dyDescent="0.2">
      <c r="A3" s="84" t="s">
        <v>68</v>
      </c>
      <c r="B3" s="84" t="s">
        <v>39</v>
      </c>
      <c r="C3" s="121" t="s">
        <v>40</v>
      </c>
      <c r="D3" s="121" t="s">
        <v>73</v>
      </c>
      <c r="E3" s="121" t="s">
        <v>74</v>
      </c>
      <c r="F3" s="121" t="s">
        <v>82</v>
      </c>
      <c r="G3" s="125"/>
      <c r="H3" s="128"/>
      <c r="I3" s="125"/>
      <c r="J3" s="128"/>
      <c r="K3" s="125"/>
      <c r="L3" s="26"/>
      <c r="M3" s="128"/>
      <c r="N3" s="124"/>
      <c r="O3" s="136"/>
      <c r="P3" s="124"/>
      <c r="Q3" s="136"/>
      <c r="R3" s="124"/>
      <c r="S3" s="136"/>
      <c r="T3" s="27" t="s">
        <v>47</v>
      </c>
      <c r="U3" s="28" t="s">
        <v>48</v>
      </c>
      <c r="V3" s="138"/>
      <c r="W3" s="138"/>
      <c r="X3" s="146"/>
      <c r="Y3" s="122"/>
      <c r="Z3" s="138"/>
      <c r="AA3" s="138"/>
      <c r="AB3" s="122"/>
      <c r="AC3" s="122"/>
      <c r="AD3" s="122"/>
      <c r="AE3" s="123"/>
    </row>
    <row r="4" spans="1:35" ht="15.75" customHeight="1" x14ac:dyDescent="0.25">
      <c r="A4" s="101">
        <v>1</v>
      </c>
      <c r="B4" s="102">
        <v>63632</v>
      </c>
      <c r="C4" s="103" t="s">
        <v>17</v>
      </c>
      <c r="D4" s="103" t="s">
        <v>83</v>
      </c>
      <c r="E4" s="103" t="s">
        <v>76</v>
      </c>
      <c r="F4" s="102" t="s">
        <v>77</v>
      </c>
      <c r="G4" s="29">
        <v>30</v>
      </c>
      <c r="H4" s="30">
        <f>G4/100*40</f>
        <v>12</v>
      </c>
      <c r="I4" s="29">
        <v>30</v>
      </c>
      <c r="J4" s="30">
        <f>I4/100*40</f>
        <v>12</v>
      </c>
      <c r="K4" s="29">
        <v>40</v>
      </c>
      <c r="L4" s="31" t="s">
        <v>55</v>
      </c>
      <c r="M4" s="30">
        <f>K4/100*40</f>
        <v>16</v>
      </c>
      <c r="N4" s="29">
        <v>40</v>
      </c>
      <c r="O4" s="32">
        <f>N4/100*60</f>
        <v>24</v>
      </c>
      <c r="P4" s="29">
        <v>30</v>
      </c>
      <c r="Q4" s="33">
        <f>P4/100*60</f>
        <v>18</v>
      </c>
      <c r="R4" s="29">
        <v>20</v>
      </c>
      <c r="S4" s="32">
        <f>R4/100*60</f>
        <v>12</v>
      </c>
      <c r="T4" s="29" t="s">
        <v>49</v>
      </c>
      <c r="U4" s="29" t="s">
        <v>49</v>
      </c>
      <c r="V4" s="34">
        <v>0</v>
      </c>
      <c r="W4" s="35" t="s">
        <v>57</v>
      </c>
      <c r="X4" s="36">
        <f>H4+J4+M4+O4+Q4+S4+V4+W4</f>
        <v>96.5</v>
      </c>
      <c r="Y4" s="9">
        <v>70792.479999999996</v>
      </c>
      <c r="Z4" s="37"/>
      <c r="AA4" s="37"/>
      <c r="AB4" s="38">
        <v>35396.239999999998</v>
      </c>
      <c r="AC4" s="38">
        <v>24777.37</v>
      </c>
      <c r="AD4" s="38">
        <v>10618.869999999999</v>
      </c>
      <c r="AE4" s="39">
        <f>AB4+AC4+AD4</f>
        <v>70792.479999999996</v>
      </c>
      <c r="AF4" s="6"/>
      <c r="AI4" s="147">
        <v>141584.94</v>
      </c>
    </row>
    <row r="5" spans="1:35" ht="15.75" customHeight="1" x14ac:dyDescent="0.25">
      <c r="A5" s="101">
        <v>2</v>
      </c>
      <c r="B5" s="102">
        <v>63826</v>
      </c>
      <c r="C5" s="103" t="s">
        <v>3</v>
      </c>
      <c r="D5" s="103" t="s">
        <v>84</v>
      </c>
      <c r="E5" s="103" t="s">
        <v>78</v>
      </c>
      <c r="F5" s="102" t="s">
        <v>79</v>
      </c>
      <c r="G5" s="29">
        <v>30</v>
      </c>
      <c r="H5" s="30">
        <f t="shared" ref="H5:H46" si="0">G5/100*40</f>
        <v>12</v>
      </c>
      <c r="I5" s="29">
        <v>22</v>
      </c>
      <c r="J5" s="30">
        <f t="shared" ref="J5:J46" si="1">I5/100*40</f>
        <v>8.8000000000000007</v>
      </c>
      <c r="K5" s="29">
        <v>40</v>
      </c>
      <c r="L5" s="40" t="s">
        <v>55</v>
      </c>
      <c r="M5" s="30">
        <f t="shared" ref="M5:M46" si="2">K5/100*40</f>
        <v>16</v>
      </c>
      <c r="N5" s="29">
        <v>40</v>
      </c>
      <c r="O5" s="32">
        <f t="shared" ref="O5:O46" si="3">N5/100*60</f>
        <v>24</v>
      </c>
      <c r="P5" s="29">
        <v>30</v>
      </c>
      <c r="Q5" s="33">
        <f t="shared" ref="Q5:Q46" si="4">P5/100*60</f>
        <v>18</v>
      </c>
      <c r="R5" s="29">
        <v>20</v>
      </c>
      <c r="S5" s="32">
        <f t="shared" ref="S5:S46" si="5">R5/100*60</f>
        <v>12</v>
      </c>
      <c r="T5" s="29" t="s">
        <v>49</v>
      </c>
      <c r="U5" s="29" t="s">
        <v>49</v>
      </c>
      <c r="V5" s="34">
        <v>0</v>
      </c>
      <c r="W5" s="35" t="s">
        <v>57</v>
      </c>
      <c r="X5" s="36">
        <f t="shared" ref="X5:X46" si="6">H5+J5+M5+O5+Q5+S5+V5+W5</f>
        <v>93.3</v>
      </c>
      <c r="Y5" s="10">
        <v>28182.55</v>
      </c>
      <c r="Z5" s="37"/>
      <c r="AA5" s="37"/>
      <c r="AB5" s="38">
        <v>14091.28</v>
      </c>
      <c r="AC5" s="38">
        <v>9863.89</v>
      </c>
      <c r="AD5" s="38">
        <v>4227.3799999999992</v>
      </c>
      <c r="AE5" s="39">
        <f t="shared" ref="AE5:AE18" si="7">AB5+AC5+AD5</f>
        <v>28182.549999999996</v>
      </c>
      <c r="AI5" s="147">
        <v>56365.09</v>
      </c>
    </row>
    <row r="6" spans="1:35" ht="15.75" customHeight="1" x14ac:dyDescent="0.25">
      <c r="A6" s="101">
        <v>3</v>
      </c>
      <c r="B6" s="102">
        <v>63649</v>
      </c>
      <c r="C6" s="103" t="s">
        <v>18</v>
      </c>
      <c r="D6" s="103" t="s">
        <v>85</v>
      </c>
      <c r="E6" s="103" t="s">
        <v>80</v>
      </c>
      <c r="F6" s="102" t="s">
        <v>81</v>
      </c>
      <c r="G6" s="29">
        <v>30</v>
      </c>
      <c r="H6" s="30">
        <f t="shared" si="0"/>
        <v>12</v>
      </c>
      <c r="I6" s="29">
        <v>30</v>
      </c>
      <c r="J6" s="30">
        <f t="shared" si="1"/>
        <v>12</v>
      </c>
      <c r="K6" s="29">
        <v>40</v>
      </c>
      <c r="L6" s="31" t="s">
        <v>55</v>
      </c>
      <c r="M6" s="30">
        <f t="shared" si="2"/>
        <v>16</v>
      </c>
      <c r="N6" s="29">
        <v>30</v>
      </c>
      <c r="O6" s="32">
        <f t="shared" si="3"/>
        <v>18</v>
      </c>
      <c r="P6" s="29">
        <v>30</v>
      </c>
      <c r="Q6" s="33">
        <f t="shared" si="4"/>
        <v>18</v>
      </c>
      <c r="R6" s="29">
        <v>20</v>
      </c>
      <c r="S6" s="32">
        <f t="shared" si="5"/>
        <v>12</v>
      </c>
      <c r="T6" s="29" t="s">
        <v>49</v>
      </c>
      <c r="U6" s="29" t="s">
        <v>49</v>
      </c>
      <c r="V6" s="34">
        <v>0</v>
      </c>
      <c r="W6" s="35" t="s">
        <v>56</v>
      </c>
      <c r="X6" s="36">
        <f t="shared" si="6"/>
        <v>88</v>
      </c>
      <c r="Y6" s="9">
        <v>37492</v>
      </c>
      <c r="Z6" s="37"/>
      <c r="AA6" s="37"/>
      <c r="AB6" s="38">
        <v>18746</v>
      </c>
      <c r="AC6" s="38">
        <v>13122.2</v>
      </c>
      <c r="AD6" s="38">
        <v>5623.7999999999993</v>
      </c>
      <c r="AE6" s="39">
        <f t="shared" si="7"/>
        <v>37492</v>
      </c>
      <c r="AI6" s="147">
        <v>74984</v>
      </c>
    </row>
    <row r="7" spans="1:35" ht="15.75" customHeight="1" x14ac:dyDescent="0.25">
      <c r="A7" s="101">
        <v>4</v>
      </c>
      <c r="B7" s="102">
        <v>63692</v>
      </c>
      <c r="C7" s="103" t="s">
        <v>12</v>
      </c>
      <c r="D7" s="103" t="s">
        <v>86</v>
      </c>
      <c r="E7" s="103" t="s">
        <v>80</v>
      </c>
      <c r="F7" s="102" t="s">
        <v>81</v>
      </c>
      <c r="G7" s="29">
        <v>30</v>
      </c>
      <c r="H7" s="30">
        <f t="shared" si="0"/>
        <v>12</v>
      </c>
      <c r="I7" s="29">
        <v>15</v>
      </c>
      <c r="J7" s="30">
        <f t="shared" si="1"/>
        <v>6</v>
      </c>
      <c r="K7" s="29">
        <v>40</v>
      </c>
      <c r="L7" s="31" t="s">
        <v>55</v>
      </c>
      <c r="M7" s="30">
        <f t="shared" si="2"/>
        <v>16</v>
      </c>
      <c r="N7" s="29">
        <v>30</v>
      </c>
      <c r="O7" s="32">
        <f t="shared" si="3"/>
        <v>18</v>
      </c>
      <c r="P7" s="29">
        <v>30</v>
      </c>
      <c r="Q7" s="33">
        <f t="shared" si="4"/>
        <v>18</v>
      </c>
      <c r="R7" s="29">
        <v>20</v>
      </c>
      <c r="S7" s="32">
        <f t="shared" si="5"/>
        <v>12</v>
      </c>
      <c r="T7" s="29" t="s">
        <v>49</v>
      </c>
      <c r="U7" s="29" t="s">
        <v>49</v>
      </c>
      <c r="V7" s="34">
        <v>0</v>
      </c>
      <c r="W7" s="35" t="s">
        <v>57</v>
      </c>
      <c r="X7" s="36">
        <f t="shared" si="6"/>
        <v>84.5</v>
      </c>
      <c r="Y7" s="10">
        <v>13818</v>
      </c>
      <c r="Z7" s="37"/>
      <c r="AA7" s="37"/>
      <c r="AB7" s="38">
        <v>6909</v>
      </c>
      <c r="AC7" s="38">
        <v>4836.3</v>
      </c>
      <c r="AD7" s="38">
        <v>2072.6999999999998</v>
      </c>
      <c r="AE7" s="39">
        <f t="shared" si="7"/>
        <v>13818</v>
      </c>
      <c r="AI7" s="147">
        <v>27636</v>
      </c>
    </row>
    <row r="8" spans="1:35" ht="15.75" customHeight="1" x14ac:dyDescent="0.25">
      <c r="A8" s="101">
        <v>5</v>
      </c>
      <c r="B8" s="102">
        <v>63363</v>
      </c>
      <c r="C8" s="103" t="s">
        <v>26</v>
      </c>
      <c r="D8" s="103" t="s">
        <v>87</v>
      </c>
      <c r="E8" s="103" t="s">
        <v>88</v>
      </c>
      <c r="F8" s="102" t="s">
        <v>77</v>
      </c>
      <c r="G8" s="29">
        <v>22</v>
      </c>
      <c r="H8" s="30">
        <f t="shared" si="0"/>
        <v>8.8000000000000007</v>
      </c>
      <c r="I8" s="41">
        <v>22</v>
      </c>
      <c r="J8" s="30">
        <f t="shared" si="1"/>
        <v>8.8000000000000007</v>
      </c>
      <c r="K8" s="29">
        <v>40</v>
      </c>
      <c r="L8" s="31" t="s">
        <v>55</v>
      </c>
      <c r="M8" s="30">
        <f t="shared" si="2"/>
        <v>16</v>
      </c>
      <c r="N8" s="29">
        <v>30</v>
      </c>
      <c r="O8" s="32">
        <f t="shared" si="3"/>
        <v>18</v>
      </c>
      <c r="P8" s="29">
        <v>20</v>
      </c>
      <c r="Q8" s="33">
        <f t="shared" si="4"/>
        <v>12</v>
      </c>
      <c r="R8" s="29">
        <v>20</v>
      </c>
      <c r="S8" s="32">
        <f t="shared" si="5"/>
        <v>12</v>
      </c>
      <c r="T8" s="42" t="s">
        <v>50</v>
      </c>
      <c r="U8" s="42" t="s">
        <v>50</v>
      </c>
      <c r="V8" s="34">
        <v>2.5</v>
      </c>
      <c r="W8" s="35" t="s">
        <v>57</v>
      </c>
      <c r="X8" s="36">
        <f t="shared" si="6"/>
        <v>80.599999999999994</v>
      </c>
      <c r="Y8" s="10">
        <v>61181.65</v>
      </c>
      <c r="Z8" s="37"/>
      <c r="AA8" s="37"/>
      <c r="AB8" s="38">
        <v>30590.83</v>
      </c>
      <c r="AC8" s="38">
        <v>21413.58</v>
      </c>
      <c r="AD8" s="38">
        <v>9177.239999999998</v>
      </c>
      <c r="AE8" s="39">
        <f>AB8+AC8+AD8</f>
        <v>61181.65</v>
      </c>
      <c r="AI8" s="147">
        <v>122363.29</v>
      </c>
    </row>
    <row r="9" spans="1:35" ht="15.75" customHeight="1" x14ac:dyDescent="0.25">
      <c r="A9" s="101">
        <v>6</v>
      </c>
      <c r="B9" s="102">
        <v>63670</v>
      </c>
      <c r="C9" s="103" t="s">
        <v>19</v>
      </c>
      <c r="D9" s="103" t="s">
        <v>89</v>
      </c>
      <c r="E9" s="103" t="s">
        <v>90</v>
      </c>
      <c r="F9" s="102" t="s">
        <v>81</v>
      </c>
      <c r="G9" s="29">
        <v>22</v>
      </c>
      <c r="H9" s="30">
        <f t="shared" si="0"/>
        <v>8.8000000000000007</v>
      </c>
      <c r="I9" s="41">
        <v>22</v>
      </c>
      <c r="J9" s="30">
        <f t="shared" si="1"/>
        <v>8.8000000000000007</v>
      </c>
      <c r="K9" s="29">
        <v>40</v>
      </c>
      <c r="L9" s="31" t="s">
        <v>55</v>
      </c>
      <c r="M9" s="30">
        <f t="shared" si="2"/>
        <v>16</v>
      </c>
      <c r="N9" s="29">
        <v>30</v>
      </c>
      <c r="O9" s="32">
        <f t="shared" si="3"/>
        <v>18</v>
      </c>
      <c r="P9" s="29">
        <v>20</v>
      </c>
      <c r="Q9" s="33">
        <f t="shared" si="4"/>
        <v>12</v>
      </c>
      <c r="R9" s="29">
        <v>20</v>
      </c>
      <c r="S9" s="32">
        <f t="shared" si="5"/>
        <v>12</v>
      </c>
      <c r="T9" s="29" t="s">
        <v>49</v>
      </c>
      <c r="U9" s="42" t="s">
        <v>50</v>
      </c>
      <c r="V9" s="34">
        <v>0</v>
      </c>
      <c r="W9" s="35" t="s">
        <v>57</v>
      </c>
      <c r="X9" s="36">
        <f t="shared" si="6"/>
        <v>78.099999999999994</v>
      </c>
      <c r="Y9" s="10">
        <v>158436.59</v>
      </c>
      <c r="Z9" s="37"/>
      <c r="AA9" s="37"/>
      <c r="AB9" s="38">
        <v>79218.3</v>
      </c>
      <c r="AC9" s="38">
        <v>55452.81</v>
      </c>
      <c r="AD9" s="38">
        <v>23765.479999999996</v>
      </c>
      <c r="AE9" s="39">
        <f t="shared" si="7"/>
        <v>158436.58999999997</v>
      </c>
      <c r="AI9" s="147">
        <v>316873.15000000002</v>
      </c>
    </row>
    <row r="10" spans="1:35" ht="15.75" customHeight="1" x14ac:dyDescent="0.25">
      <c r="A10" s="101">
        <v>7</v>
      </c>
      <c r="B10" s="102">
        <v>63469</v>
      </c>
      <c r="C10" s="103" t="s">
        <v>23</v>
      </c>
      <c r="D10" s="103" t="s">
        <v>91</v>
      </c>
      <c r="E10" s="103" t="s">
        <v>92</v>
      </c>
      <c r="F10" s="102" t="s">
        <v>79</v>
      </c>
      <c r="G10" s="29">
        <v>22</v>
      </c>
      <c r="H10" s="30">
        <f t="shared" si="0"/>
        <v>8.8000000000000007</v>
      </c>
      <c r="I10" s="41">
        <v>15</v>
      </c>
      <c r="J10" s="30">
        <f t="shared" si="1"/>
        <v>6</v>
      </c>
      <c r="K10" s="29">
        <v>30</v>
      </c>
      <c r="L10" s="31" t="s">
        <v>54</v>
      </c>
      <c r="M10" s="30">
        <f t="shared" si="2"/>
        <v>12</v>
      </c>
      <c r="N10" s="29">
        <v>30</v>
      </c>
      <c r="O10" s="32">
        <f t="shared" si="3"/>
        <v>18</v>
      </c>
      <c r="P10" s="29">
        <v>30</v>
      </c>
      <c r="Q10" s="33">
        <f t="shared" si="4"/>
        <v>18</v>
      </c>
      <c r="R10" s="29">
        <v>20</v>
      </c>
      <c r="S10" s="32">
        <f t="shared" si="5"/>
        <v>12</v>
      </c>
      <c r="T10" s="29" t="s">
        <v>49</v>
      </c>
      <c r="U10" s="29" t="s">
        <v>49</v>
      </c>
      <c r="V10" s="34">
        <v>0</v>
      </c>
      <c r="W10" s="35" t="s">
        <v>57</v>
      </c>
      <c r="X10" s="36">
        <f t="shared" si="6"/>
        <v>77.3</v>
      </c>
      <c r="Y10" s="10">
        <v>20927.16</v>
      </c>
      <c r="Z10" s="37"/>
      <c r="AA10" s="37"/>
      <c r="AB10" s="38">
        <v>10463.58</v>
      </c>
      <c r="AC10" s="38">
        <v>7324.51</v>
      </c>
      <c r="AD10" s="38">
        <v>3139.0699999999997</v>
      </c>
      <c r="AE10" s="39">
        <f t="shared" si="7"/>
        <v>20927.16</v>
      </c>
      <c r="AF10" s="6"/>
      <c r="AI10" s="147">
        <v>41854.32</v>
      </c>
    </row>
    <row r="11" spans="1:35" ht="15.75" customHeight="1" x14ac:dyDescent="0.25">
      <c r="A11" s="101">
        <v>8</v>
      </c>
      <c r="B11" s="102">
        <v>62770</v>
      </c>
      <c r="C11" s="103" t="s">
        <v>38</v>
      </c>
      <c r="D11" s="103" t="s">
        <v>93</v>
      </c>
      <c r="E11" s="103" t="s">
        <v>94</v>
      </c>
      <c r="F11" s="102" t="s">
        <v>95</v>
      </c>
      <c r="G11" s="29">
        <v>22</v>
      </c>
      <c r="H11" s="30">
        <f t="shared" si="0"/>
        <v>8.8000000000000007</v>
      </c>
      <c r="I11" s="41">
        <v>30</v>
      </c>
      <c r="J11" s="30">
        <f t="shared" si="1"/>
        <v>12</v>
      </c>
      <c r="K11" s="29">
        <v>40</v>
      </c>
      <c r="L11" s="31" t="s">
        <v>55</v>
      </c>
      <c r="M11" s="30">
        <f t="shared" si="2"/>
        <v>16</v>
      </c>
      <c r="N11" s="29">
        <v>30</v>
      </c>
      <c r="O11" s="32">
        <f t="shared" si="3"/>
        <v>18</v>
      </c>
      <c r="P11" s="29">
        <v>10</v>
      </c>
      <c r="Q11" s="33">
        <f t="shared" si="4"/>
        <v>6</v>
      </c>
      <c r="R11" s="29">
        <v>20</v>
      </c>
      <c r="S11" s="32">
        <f t="shared" si="5"/>
        <v>12</v>
      </c>
      <c r="T11" s="29" t="s">
        <v>49</v>
      </c>
      <c r="U11" s="42" t="s">
        <v>50</v>
      </c>
      <c r="V11" s="34">
        <v>0</v>
      </c>
      <c r="W11" s="35" t="s">
        <v>57</v>
      </c>
      <c r="X11" s="36">
        <f t="shared" si="6"/>
        <v>75.3</v>
      </c>
      <c r="Y11" s="10">
        <v>55100</v>
      </c>
      <c r="Z11" s="37"/>
      <c r="AA11" s="37"/>
      <c r="AB11" s="38">
        <v>27550</v>
      </c>
      <c r="AC11" s="38">
        <v>19285</v>
      </c>
      <c r="AD11" s="38">
        <v>8265</v>
      </c>
      <c r="AE11" s="39">
        <f t="shared" si="7"/>
        <v>55100</v>
      </c>
      <c r="AI11" s="147">
        <v>110200</v>
      </c>
    </row>
    <row r="12" spans="1:35" ht="15.75" customHeight="1" x14ac:dyDescent="0.25">
      <c r="A12" s="101">
        <v>9</v>
      </c>
      <c r="B12" s="102">
        <v>63082</v>
      </c>
      <c r="C12" s="103" t="s">
        <v>34</v>
      </c>
      <c r="D12" s="103" t="s">
        <v>96</v>
      </c>
      <c r="E12" s="103" t="s">
        <v>97</v>
      </c>
      <c r="F12" s="102" t="s">
        <v>79</v>
      </c>
      <c r="G12" s="29">
        <v>22</v>
      </c>
      <c r="H12" s="30">
        <f t="shared" si="0"/>
        <v>8.8000000000000007</v>
      </c>
      <c r="I12" s="41">
        <v>15</v>
      </c>
      <c r="J12" s="30">
        <f t="shared" si="1"/>
        <v>6</v>
      </c>
      <c r="K12" s="29">
        <v>40</v>
      </c>
      <c r="L12" s="31" t="s">
        <v>55</v>
      </c>
      <c r="M12" s="30">
        <f t="shared" si="2"/>
        <v>16</v>
      </c>
      <c r="N12" s="29">
        <v>30</v>
      </c>
      <c r="O12" s="32">
        <f t="shared" si="3"/>
        <v>18</v>
      </c>
      <c r="P12" s="29">
        <v>20</v>
      </c>
      <c r="Q12" s="33">
        <f t="shared" si="4"/>
        <v>12</v>
      </c>
      <c r="R12" s="29">
        <v>20</v>
      </c>
      <c r="S12" s="32">
        <f t="shared" si="5"/>
        <v>12</v>
      </c>
      <c r="T12" s="29" t="s">
        <v>49</v>
      </c>
      <c r="U12" s="29" t="s">
        <v>49</v>
      </c>
      <c r="V12" s="34">
        <v>0</v>
      </c>
      <c r="W12" s="35" t="s">
        <v>57</v>
      </c>
      <c r="X12" s="36">
        <f t="shared" si="6"/>
        <v>75.3</v>
      </c>
      <c r="Y12" s="10">
        <v>165578.63</v>
      </c>
      <c r="Z12" s="37"/>
      <c r="AA12" s="37"/>
      <c r="AB12" s="38">
        <v>82789.320000000007</v>
      </c>
      <c r="AC12" s="38">
        <v>57952.52</v>
      </c>
      <c r="AD12" s="38">
        <v>24836.79</v>
      </c>
      <c r="AE12" s="39">
        <f t="shared" si="7"/>
        <v>165578.63</v>
      </c>
      <c r="AF12" s="19"/>
      <c r="AI12" s="147">
        <v>384527.26</v>
      </c>
    </row>
    <row r="13" spans="1:35" ht="15.75" customHeight="1" x14ac:dyDescent="0.25">
      <c r="A13" s="101">
        <v>10</v>
      </c>
      <c r="B13" s="102">
        <v>63696</v>
      </c>
      <c r="C13" s="103" t="s">
        <v>51</v>
      </c>
      <c r="D13" s="103" t="s">
        <v>98</v>
      </c>
      <c r="E13" s="103" t="s">
        <v>99</v>
      </c>
      <c r="F13" s="102" t="s">
        <v>100</v>
      </c>
      <c r="G13" s="29">
        <v>22</v>
      </c>
      <c r="H13" s="30">
        <f t="shared" si="0"/>
        <v>8.8000000000000007</v>
      </c>
      <c r="I13" s="41">
        <v>30</v>
      </c>
      <c r="J13" s="30">
        <f t="shared" si="1"/>
        <v>12</v>
      </c>
      <c r="K13" s="29">
        <v>40</v>
      </c>
      <c r="L13" s="31" t="s">
        <v>55</v>
      </c>
      <c r="M13" s="30">
        <f t="shared" si="2"/>
        <v>16</v>
      </c>
      <c r="N13" s="29">
        <v>20</v>
      </c>
      <c r="O13" s="32">
        <f t="shared" si="3"/>
        <v>12</v>
      </c>
      <c r="P13" s="29">
        <v>20</v>
      </c>
      <c r="Q13" s="33">
        <f t="shared" si="4"/>
        <v>12</v>
      </c>
      <c r="R13" s="29">
        <v>20</v>
      </c>
      <c r="S13" s="32">
        <f t="shared" si="5"/>
        <v>12</v>
      </c>
      <c r="T13" s="29" t="s">
        <v>50</v>
      </c>
      <c r="U13" s="29" t="s">
        <v>49</v>
      </c>
      <c r="V13" s="34">
        <v>0</v>
      </c>
      <c r="W13" s="35" t="s">
        <v>57</v>
      </c>
      <c r="X13" s="36">
        <f t="shared" si="6"/>
        <v>75.3</v>
      </c>
      <c r="Y13" s="10">
        <v>206650</v>
      </c>
      <c r="Z13" s="37"/>
      <c r="AA13" s="37"/>
      <c r="AB13" s="38">
        <v>100000</v>
      </c>
      <c r="AC13" s="38">
        <v>70000</v>
      </c>
      <c r="AD13" s="38">
        <v>30000</v>
      </c>
      <c r="AE13" s="43">
        <v>200000</v>
      </c>
      <c r="AF13" s="20" t="s">
        <v>158</v>
      </c>
      <c r="AI13" s="147">
        <v>413300</v>
      </c>
    </row>
    <row r="14" spans="1:35" ht="15.75" customHeight="1" x14ac:dyDescent="0.25">
      <c r="A14" s="101">
        <v>11</v>
      </c>
      <c r="B14" s="102">
        <v>63708</v>
      </c>
      <c r="C14" s="103" t="s">
        <v>15</v>
      </c>
      <c r="D14" s="103" t="s">
        <v>101</v>
      </c>
      <c r="E14" s="103" t="s">
        <v>102</v>
      </c>
      <c r="F14" s="102" t="s">
        <v>81</v>
      </c>
      <c r="G14" s="29">
        <v>22</v>
      </c>
      <c r="H14" s="30">
        <f t="shared" si="0"/>
        <v>8.8000000000000007</v>
      </c>
      <c r="I14" s="41">
        <v>30</v>
      </c>
      <c r="J14" s="30">
        <f t="shared" si="1"/>
        <v>12</v>
      </c>
      <c r="K14" s="29">
        <v>40</v>
      </c>
      <c r="L14" s="31" t="s">
        <v>55</v>
      </c>
      <c r="M14" s="30">
        <f t="shared" si="2"/>
        <v>16</v>
      </c>
      <c r="N14" s="29">
        <v>30</v>
      </c>
      <c r="O14" s="32">
        <f t="shared" si="3"/>
        <v>18</v>
      </c>
      <c r="P14" s="29">
        <v>10</v>
      </c>
      <c r="Q14" s="33">
        <f t="shared" si="4"/>
        <v>6</v>
      </c>
      <c r="R14" s="29">
        <v>20</v>
      </c>
      <c r="S14" s="32">
        <f t="shared" si="5"/>
        <v>12</v>
      </c>
      <c r="T14" s="29" t="s">
        <v>50</v>
      </c>
      <c r="U14" s="29" t="s">
        <v>49</v>
      </c>
      <c r="V14" s="34">
        <v>0</v>
      </c>
      <c r="W14" s="35" t="s">
        <v>56</v>
      </c>
      <c r="X14" s="36">
        <f t="shared" si="6"/>
        <v>72.8</v>
      </c>
      <c r="Y14" s="10">
        <v>20097.5</v>
      </c>
      <c r="Z14" s="37"/>
      <c r="AA14" s="37"/>
      <c r="AB14" s="38">
        <v>10048.75</v>
      </c>
      <c r="AC14" s="38">
        <v>7034.13</v>
      </c>
      <c r="AD14" s="38">
        <v>3014.62</v>
      </c>
      <c r="AE14" s="39">
        <f t="shared" si="7"/>
        <v>20097.5</v>
      </c>
      <c r="AF14" s="20"/>
      <c r="AI14" s="147">
        <v>40195</v>
      </c>
    </row>
    <row r="15" spans="1:35" ht="15.75" customHeight="1" x14ac:dyDescent="0.25">
      <c r="A15" s="101">
        <v>12</v>
      </c>
      <c r="B15" s="102">
        <v>63772</v>
      </c>
      <c r="C15" s="103" t="s">
        <v>9</v>
      </c>
      <c r="D15" s="103" t="s">
        <v>103</v>
      </c>
      <c r="E15" s="103" t="s">
        <v>104</v>
      </c>
      <c r="F15" s="102" t="s">
        <v>79</v>
      </c>
      <c r="G15" s="29">
        <v>22</v>
      </c>
      <c r="H15" s="30">
        <f t="shared" si="0"/>
        <v>8.8000000000000007</v>
      </c>
      <c r="I15" s="41">
        <v>7.5</v>
      </c>
      <c r="J15" s="30">
        <f t="shared" si="1"/>
        <v>3</v>
      </c>
      <c r="K15" s="29">
        <v>40</v>
      </c>
      <c r="L15" s="31" t="s">
        <v>55</v>
      </c>
      <c r="M15" s="30">
        <f t="shared" si="2"/>
        <v>16</v>
      </c>
      <c r="N15" s="29">
        <v>30</v>
      </c>
      <c r="O15" s="32">
        <f t="shared" si="3"/>
        <v>18</v>
      </c>
      <c r="P15" s="29">
        <v>20</v>
      </c>
      <c r="Q15" s="33">
        <f t="shared" si="4"/>
        <v>12</v>
      </c>
      <c r="R15" s="29">
        <v>20</v>
      </c>
      <c r="S15" s="32">
        <f t="shared" si="5"/>
        <v>12</v>
      </c>
      <c r="T15" s="29" t="s">
        <v>49</v>
      </c>
      <c r="U15" s="42" t="s">
        <v>50</v>
      </c>
      <c r="V15" s="34">
        <v>0</v>
      </c>
      <c r="W15" s="35" t="s">
        <v>57</v>
      </c>
      <c r="X15" s="36">
        <f t="shared" si="6"/>
        <v>72.3</v>
      </c>
      <c r="Y15" s="10">
        <v>28423.5</v>
      </c>
      <c r="Z15" s="37"/>
      <c r="AA15" s="37"/>
      <c r="AB15" s="38">
        <v>14211.75</v>
      </c>
      <c r="AC15" s="38">
        <v>9948.23</v>
      </c>
      <c r="AD15" s="38">
        <v>4263.5200000000004</v>
      </c>
      <c r="AE15" s="39">
        <f t="shared" si="7"/>
        <v>28423.5</v>
      </c>
      <c r="AF15" s="20"/>
      <c r="AI15" s="147">
        <v>81210</v>
      </c>
    </row>
    <row r="16" spans="1:35" ht="15.75" customHeight="1" x14ac:dyDescent="0.25">
      <c r="A16" s="101">
        <v>13</v>
      </c>
      <c r="B16" s="102">
        <v>63429</v>
      </c>
      <c r="C16" s="103" t="s">
        <v>21</v>
      </c>
      <c r="D16" s="103" t="s">
        <v>105</v>
      </c>
      <c r="E16" s="103" t="s">
        <v>106</v>
      </c>
      <c r="F16" s="102" t="s">
        <v>77</v>
      </c>
      <c r="G16" s="29">
        <v>22</v>
      </c>
      <c r="H16" s="30">
        <f t="shared" si="0"/>
        <v>8.8000000000000007</v>
      </c>
      <c r="I16" s="41">
        <v>22</v>
      </c>
      <c r="J16" s="30">
        <f t="shared" si="1"/>
        <v>8.8000000000000007</v>
      </c>
      <c r="K16" s="29">
        <v>40</v>
      </c>
      <c r="L16" s="31" t="s">
        <v>55</v>
      </c>
      <c r="M16" s="30">
        <f t="shared" si="2"/>
        <v>16</v>
      </c>
      <c r="N16" s="29">
        <v>20</v>
      </c>
      <c r="O16" s="32">
        <f t="shared" si="3"/>
        <v>12</v>
      </c>
      <c r="P16" s="29">
        <v>20</v>
      </c>
      <c r="Q16" s="33">
        <f t="shared" si="4"/>
        <v>12</v>
      </c>
      <c r="R16" s="29">
        <v>20</v>
      </c>
      <c r="S16" s="32">
        <f t="shared" si="5"/>
        <v>12</v>
      </c>
      <c r="T16" s="29" t="s">
        <v>49</v>
      </c>
      <c r="U16" s="42" t="s">
        <v>50</v>
      </c>
      <c r="V16" s="34">
        <v>0</v>
      </c>
      <c r="W16" s="35" t="s">
        <v>57</v>
      </c>
      <c r="X16" s="36">
        <f t="shared" si="6"/>
        <v>72.099999999999994</v>
      </c>
      <c r="Y16" s="10">
        <v>24510</v>
      </c>
      <c r="Z16" s="37"/>
      <c r="AA16" s="37"/>
      <c r="AB16" s="38">
        <v>12255</v>
      </c>
      <c r="AC16" s="38">
        <v>8578.5</v>
      </c>
      <c r="AD16" s="38">
        <v>3676.5</v>
      </c>
      <c r="AE16" s="39">
        <f t="shared" si="7"/>
        <v>24510</v>
      </c>
      <c r="AF16" s="20"/>
      <c r="AI16" s="147">
        <v>49020</v>
      </c>
    </row>
    <row r="17" spans="1:202" s="8" customFormat="1" ht="15.75" customHeight="1" thickBot="1" x14ac:dyDescent="0.3">
      <c r="A17" s="104">
        <v>14</v>
      </c>
      <c r="B17" s="105">
        <v>63450</v>
      </c>
      <c r="C17" s="106" t="s">
        <v>22</v>
      </c>
      <c r="D17" s="106" t="s">
        <v>107</v>
      </c>
      <c r="E17" s="106" t="s">
        <v>97</v>
      </c>
      <c r="F17" s="105" t="s">
        <v>79</v>
      </c>
      <c r="G17" s="44">
        <v>22</v>
      </c>
      <c r="H17" s="45">
        <f t="shared" si="0"/>
        <v>8.8000000000000007</v>
      </c>
      <c r="I17" s="46">
        <v>15</v>
      </c>
      <c r="J17" s="45">
        <f t="shared" si="1"/>
        <v>6</v>
      </c>
      <c r="K17" s="44">
        <v>30</v>
      </c>
      <c r="L17" s="47" t="s">
        <v>54</v>
      </c>
      <c r="M17" s="45">
        <f t="shared" si="2"/>
        <v>12</v>
      </c>
      <c r="N17" s="44">
        <v>30</v>
      </c>
      <c r="O17" s="48">
        <f t="shared" si="3"/>
        <v>18</v>
      </c>
      <c r="P17" s="44">
        <v>20</v>
      </c>
      <c r="Q17" s="49">
        <f t="shared" si="4"/>
        <v>12</v>
      </c>
      <c r="R17" s="44">
        <v>20</v>
      </c>
      <c r="S17" s="48">
        <f t="shared" si="5"/>
        <v>12</v>
      </c>
      <c r="T17" s="44" t="s">
        <v>49</v>
      </c>
      <c r="U17" s="44" t="s">
        <v>49</v>
      </c>
      <c r="V17" s="50">
        <v>0</v>
      </c>
      <c r="W17" s="51" t="s">
        <v>57</v>
      </c>
      <c r="X17" s="52">
        <f t="shared" si="6"/>
        <v>71.3</v>
      </c>
      <c r="Y17" s="11">
        <v>43932.56</v>
      </c>
      <c r="Z17" s="12"/>
      <c r="AA17" s="53"/>
      <c r="AB17" s="54">
        <v>7729.96</v>
      </c>
      <c r="AC17" s="54">
        <v>5410.9699999999993</v>
      </c>
      <c r="AD17" s="54">
        <v>2319.0100000000011</v>
      </c>
      <c r="AE17" s="55">
        <v>15459.94</v>
      </c>
      <c r="AF17" s="21" t="s">
        <v>156</v>
      </c>
      <c r="AG17" s="4"/>
      <c r="AH17" s="4"/>
      <c r="AI17" s="147">
        <v>87865.1</v>
      </c>
      <c r="AJ17" s="4"/>
      <c r="AK17" s="4"/>
      <c r="AL17" s="4"/>
      <c r="AM17" s="4"/>
      <c r="AN17" s="4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</row>
    <row r="18" spans="1:202" ht="15.75" customHeight="1" x14ac:dyDescent="0.25">
      <c r="A18" s="107">
        <v>15</v>
      </c>
      <c r="B18" s="108">
        <v>63051</v>
      </c>
      <c r="C18" s="109" t="s">
        <v>33</v>
      </c>
      <c r="D18" s="109" t="s">
        <v>108</v>
      </c>
      <c r="E18" s="109" t="s">
        <v>109</v>
      </c>
      <c r="F18" s="110" t="s">
        <v>95</v>
      </c>
      <c r="G18" s="41">
        <v>22</v>
      </c>
      <c r="H18" s="30">
        <f>G18/100*40</f>
        <v>8.8000000000000007</v>
      </c>
      <c r="I18" s="41">
        <v>7.5</v>
      </c>
      <c r="J18" s="30">
        <f>I18/100*40</f>
        <v>3</v>
      </c>
      <c r="K18" s="41">
        <v>40</v>
      </c>
      <c r="L18" s="56" t="s">
        <v>55</v>
      </c>
      <c r="M18" s="30">
        <f>K18/100*40</f>
        <v>16</v>
      </c>
      <c r="N18" s="41">
        <v>20</v>
      </c>
      <c r="O18" s="57">
        <f>N18/100*60</f>
        <v>12</v>
      </c>
      <c r="P18" s="58">
        <v>20</v>
      </c>
      <c r="Q18" s="57">
        <f>P18/100*60</f>
        <v>12</v>
      </c>
      <c r="R18" s="58">
        <v>20</v>
      </c>
      <c r="S18" s="57">
        <f>R18/100*60</f>
        <v>12</v>
      </c>
      <c r="T18" s="58" t="s">
        <v>49</v>
      </c>
      <c r="U18" s="58" t="s">
        <v>50</v>
      </c>
      <c r="V18" s="59">
        <v>0</v>
      </c>
      <c r="W18" s="41" t="s">
        <v>56</v>
      </c>
      <c r="X18" s="60">
        <f>H18+J18+M18+O18+Q18+S18+V18+W18</f>
        <v>63.8</v>
      </c>
      <c r="Y18" s="13">
        <v>51750.02</v>
      </c>
      <c r="Z18" s="58" t="s">
        <v>67</v>
      </c>
      <c r="AA18" s="58" t="s">
        <v>67</v>
      </c>
      <c r="AB18" s="61">
        <v>25875.01</v>
      </c>
      <c r="AC18" s="61">
        <v>18112.509999999998</v>
      </c>
      <c r="AD18" s="61">
        <v>7762.5</v>
      </c>
      <c r="AE18" s="62">
        <f t="shared" si="7"/>
        <v>51750.02</v>
      </c>
      <c r="AF18" s="22"/>
      <c r="AG18" s="7"/>
      <c r="AH18" s="7"/>
      <c r="AI18" s="148">
        <v>103500.04</v>
      </c>
      <c r="AJ18" s="7"/>
      <c r="AM18" s="7"/>
      <c r="AN18" s="7"/>
    </row>
    <row r="19" spans="1:202" ht="15.75" customHeight="1" thickBot="1" x14ac:dyDescent="0.3">
      <c r="A19" s="104">
        <v>16</v>
      </c>
      <c r="B19" s="111">
        <v>63762</v>
      </c>
      <c r="C19" s="112" t="s">
        <v>8</v>
      </c>
      <c r="D19" s="112" t="s">
        <v>110</v>
      </c>
      <c r="E19" s="112" t="s">
        <v>111</v>
      </c>
      <c r="F19" s="111" t="s">
        <v>81</v>
      </c>
      <c r="G19" s="63">
        <v>22</v>
      </c>
      <c r="H19" s="64">
        <f t="shared" si="0"/>
        <v>8.8000000000000007</v>
      </c>
      <c r="I19" s="65">
        <v>7.5</v>
      </c>
      <c r="J19" s="64">
        <f t="shared" si="1"/>
        <v>3</v>
      </c>
      <c r="K19" s="63">
        <v>30</v>
      </c>
      <c r="L19" s="66" t="s">
        <v>54</v>
      </c>
      <c r="M19" s="64">
        <f t="shared" si="2"/>
        <v>12</v>
      </c>
      <c r="N19" s="63">
        <v>30</v>
      </c>
      <c r="O19" s="67">
        <f t="shared" si="3"/>
        <v>18</v>
      </c>
      <c r="P19" s="63">
        <v>20</v>
      </c>
      <c r="Q19" s="68">
        <f t="shared" si="4"/>
        <v>12</v>
      </c>
      <c r="R19" s="63">
        <v>20</v>
      </c>
      <c r="S19" s="67">
        <f t="shared" si="5"/>
        <v>12</v>
      </c>
      <c r="T19" s="69" t="s">
        <v>50</v>
      </c>
      <c r="U19" s="69" t="s">
        <v>50</v>
      </c>
      <c r="V19" s="70">
        <v>2.5</v>
      </c>
      <c r="W19" s="71" t="s">
        <v>57</v>
      </c>
      <c r="X19" s="72">
        <f t="shared" si="6"/>
        <v>70.8</v>
      </c>
      <c r="Y19" s="11">
        <v>84500</v>
      </c>
      <c r="Z19" s="73"/>
      <c r="AA19" s="63" t="s">
        <v>67</v>
      </c>
      <c r="AB19" s="54">
        <v>24124.980000000003</v>
      </c>
      <c r="AC19" s="54">
        <v>16887.480000000003</v>
      </c>
      <c r="AD19" s="54">
        <v>7237.5199999999968</v>
      </c>
      <c r="AE19" s="55">
        <v>48249.98</v>
      </c>
      <c r="AF19" s="21" t="s">
        <v>157</v>
      </c>
      <c r="AG19" s="6"/>
      <c r="AI19" s="147">
        <v>169000</v>
      </c>
    </row>
    <row r="20" spans="1:202" ht="15.75" customHeight="1" x14ac:dyDescent="0.25">
      <c r="A20" s="113">
        <v>17</v>
      </c>
      <c r="B20" s="114">
        <v>62702</v>
      </c>
      <c r="C20" s="115" t="s">
        <v>46</v>
      </c>
      <c r="D20" s="115" t="s">
        <v>112</v>
      </c>
      <c r="E20" s="115" t="s">
        <v>88</v>
      </c>
      <c r="F20" s="114" t="s">
        <v>77</v>
      </c>
      <c r="G20" s="58">
        <v>22</v>
      </c>
      <c r="H20" s="74">
        <f t="shared" si="0"/>
        <v>8.8000000000000007</v>
      </c>
      <c r="I20" s="58">
        <v>15</v>
      </c>
      <c r="J20" s="74">
        <f t="shared" si="1"/>
        <v>6</v>
      </c>
      <c r="K20" s="75">
        <v>40</v>
      </c>
      <c r="L20" s="76" t="s">
        <v>55</v>
      </c>
      <c r="M20" s="74">
        <f t="shared" si="2"/>
        <v>16</v>
      </c>
      <c r="N20" s="75">
        <v>30</v>
      </c>
      <c r="O20" s="57">
        <f t="shared" si="3"/>
        <v>18</v>
      </c>
      <c r="P20" s="75">
        <v>10</v>
      </c>
      <c r="Q20" s="77">
        <f t="shared" si="4"/>
        <v>6</v>
      </c>
      <c r="R20" s="75">
        <v>20</v>
      </c>
      <c r="S20" s="57">
        <f t="shared" si="5"/>
        <v>12</v>
      </c>
      <c r="T20" s="75" t="s">
        <v>49</v>
      </c>
      <c r="U20" s="75" t="s">
        <v>49</v>
      </c>
      <c r="V20" s="78">
        <v>0</v>
      </c>
      <c r="W20" s="79" t="s">
        <v>57</v>
      </c>
      <c r="X20" s="60">
        <f t="shared" si="6"/>
        <v>69.3</v>
      </c>
      <c r="Y20" s="13">
        <v>12590.41</v>
      </c>
      <c r="Z20" s="75"/>
      <c r="AA20" s="75"/>
      <c r="AB20" s="61"/>
      <c r="AC20" s="61"/>
      <c r="AD20" s="61"/>
      <c r="AE20" s="61"/>
      <c r="AF20" s="23"/>
      <c r="AI20" s="147">
        <f>SUM(AI4:AI19)</f>
        <v>2220478.19</v>
      </c>
    </row>
    <row r="21" spans="1:202" ht="15.75" customHeight="1" x14ac:dyDescent="0.25">
      <c r="A21" s="116">
        <v>18</v>
      </c>
      <c r="B21" s="102">
        <v>63675</v>
      </c>
      <c r="C21" s="103" t="s">
        <v>20</v>
      </c>
      <c r="D21" s="103" t="s">
        <v>113</v>
      </c>
      <c r="E21" s="103" t="s">
        <v>102</v>
      </c>
      <c r="F21" s="102" t="s">
        <v>81</v>
      </c>
      <c r="G21" s="41">
        <v>22</v>
      </c>
      <c r="H21" s="30">
        <f t="shared" si="0"/>
        <v>8.8000000000000007</v>
      </c>
      <c r="I21" s="41">
        <v>15</v>
      </c>
      <c r="J21" s="30">
        <f t="shared" si="1"/>
        <v>6</v>
      </c>
      <c r="K21" s="29">
        <v>40</v>
      </c>
      <c r="L21" s="31" t="s">
        <v>55</v>
      </c>
      <c r="M21" s="30">
        <f t="shared" si="2"/>
        <v>16</v>
      </c>
      <c r="N21" s="29">
        <v>30</v>
      </c>
      <c r="O21" s="32">
        <f t="shared" si="3"/>
        <v>18</v>
      </c>
      <c r="P21" s="29">
        <v>10</v>
      </c>
      <c r="Q21" s="33">
        <f t="shared" si="4"/>
        <v>6</v>
      </c>
      <c r="R21" s="29">
        <v>20</v>
      </c>
      <c r="S21" s="32">
        <f t="shared" si="5"/>
        <v>12</v>
      </c>
      <c r="T21" s="42" t="s">
        <v>50</v>
      </c>
      <c r="U21" s="29" t="s">
        <v>49</v>
      </c>
      <c r="V21" s="34">
        <v>0</v>
      </c>
      <c r="W21" s="35" t="s">
        <v>57</v>
      </c>
      <c r="X21" s="36">
        <f t="shared" si="6"/>
        <v>69.3</v>
      </c>
      <c r="Y21" s="10">
        <v>25587.29</v>
      </c>
      <c r="Z21" s="29"/>
      <c r="AA21" s="29"/>
      <c r="AB21" s="38"/>
      <c r="AC21" s="38"/>
      <c r="AD21" s="38"/>
      <c r="AE21" s="38"/>
      <c r="AF21" s="19"/>
    </row>
    <row r="22" spans="1:202" ht="15.75" customHeight="1" x14ac:dyDescent="0.25">
      <c r="A22" s="116">
        <v>19</v>
      </c>
      <c r="B22" s="102">
        <v>62415</v>
      </c>
      <c r="C22" s="103" t="s">
        <v>0</v>
      </c>
      <c r="D22" s="103" t="s">
        <v>114</v>
      </c>
      <c r="E22" s="103" t="s">
        <v>115</v>
      </c>
      <c r="F22" s="102" t="s">
        <v>77</v>
      </c>
      <c r="G22" s="29">
        <v>22</v>
      </c>
      <c r="H22" s="30">
        <f t="shared" si="0"/>
        <v>8.8000000000000007</v>
      </c>
      <c r="I22" s="41">
        <v>15</v>
      </c>
      <c r="J22" s="30">
        <f t="shared" si="1"/>
        <v>6</v>
      </c>
      <c r="K22" s="29">
        <v>30</v>
      </c>
      <c r="L22" s="31" t="s">
        <v>54</v>
      </c>
      <c r="M22" s="30">
        <f t="shared" si="2"/>
        <v>12</v>
      </c>
      <c r="N22" s="29">
        <v>30</v>
      </c>
      <c r="O22" s="32">
        <f t="shared" si="3"/>
        <v>18</v>
      </c>
      <c r="P22" s="29">
        <v>20</v>
      </c>
      <c r="Q22" s="33">
        <f t="shared" si="4"/>
        <v>12</v>
      </c>
      <c r="R22" s="29">
        <v>20</v>
      </c>
      <c r="S22" s="32">
        <f t="shared" si="5"/>
        <v>12</v>
      </c>
      <c r="T22" s="29" t="s">
        <v>49</v>
      </c>
      <c r="U22" s="42" t="s">
        <v>50</v>
      </c>
      <c r="V22" s="34">
        <v>0</v>
      </c>
      <c r="W22" s="35" t="s">
        <v>56</v>
      </c>
      <c r="X22" s="36">
        <f t="shared" si="6"/>
        <v>68.8</v>
      </c>
      <c r="Y22" s="10">
        <v>23354.799999999999</v>
      </c>
      <c r="Z22" s="29"/>
      <c r="AA22" s="29" t="s">
        <v>67</v>
      </c>
      <c r="AB22" s="38"/>
      <c r="AC22" s="38"/>
      <c r="AD22" s="38"/>
      <c r="AE22" s="38"/>
      <c r="AF22" s="6"/>
    </row>
    <row r="23" spans="1:202" ht="15.75" customHeight="1" x14ac:dyDescent="0.25">
      <c r="A23" s="116">
        <v>20</v>
      </c>
      <c r="B23" s="110">
        <v>62620</v>
      </c>
      <c r="C23" s="109" t="s">
        <v>1</v>
      </c>
      <c r="D23" s="109" t="s">
        <v>116</v>
      </c>
      <c r="E23" s="109" t="s">
        <v>117</v>
      </c>
      <c r="F23" s="110" t="s">
        <v>81</v>
      </c>
      <c r="G23" s="41">
        <v>22</v>
      </c>
      <c r="H23" s="30">
        <f t="shared" si="0"/>
        <v>8.8000000000000007</v>
      </c>
      <c r="I23" s="41">
        <v>7.5</v>
      </c>
      <c r="J23" s="30">
        <f t="shared" si="1"/>
        <v>3</v>
      </c>
      <c r="K23" s="41">
        <v>40</v>
      </c>
      <c r="L23" s="56" t="s">
        <v>55</v>
      </c>
      <c r="M23" s="30">
        <f t="shared" si="2"/>
        <v>16</v>
      </c>
      <c r="N23" s="41">
        <v>20</v>
      </c>
      <c r="O23" s="32">
        <f t="shared" si="3"/>
        <v>12</v>
      </c>
      <c r="P23" s="41">
        <v>20</v>
      </c>
      <c r="Q23" s="32">
        <f t="shared" si="4"/>
        <v>12</v>
      </c>
      <c r="R23" s="41">
        <v>20</v>
      </c>
      <c r="S23" s="32">
        <f t="shared" si="5"/>
        <v>12</v>
      </c>
      <c r="T23" s="41" t="s">
        <v>50</v>
      </c>
      <c r="U23" s="41" t="s">
        <v>50</v>
      </c>
      <c r="V23" s="80">
        <v>2.5</v>
      </c>
      <c r="W23" s="41" t="s">
        <v>57</v>
      </c>
      <c r="X23" s="36">
        <f t="shared" si="6"/>
        <v>68.8</v>
      </c>
      <c r="Y23" s="9">
        <v>22500</v>
      </c>
      <c r="Z23" s="29"/>
      <c r="AA23" s="41"/>
      <c r="AB23" s="38"/>
      <c r="AC23" s="38"/>
      <c r="AD23" s="38"/>
      <c r="AE23" s="38"/>
      <c r="AF23" s="7"/>
      <c r="AG23" s="7"/>
      <c r="AH23" s="7"/>
      <c r="AI23" s="7"/>
      <c r="AJ23" s="7"/>
      <c r="AM23" s="7"/>
      <c r="AN23" s="7"/>
    </row>
    <row r="24" spans="1:202" s="16" customFormat="1" ht="33" customHeight="1" x14ac:dyDescent="0.25">
      <c r="A24" s="116">
        <v>21</v>
      </c>
      <c r="B24" s="102">
        <v>63401</v>
      </c>
      <c r="C24" s="117" t="s">
        <v>75</v>
      </c>
      <c r="D24" s="103" t="s">
        <v>118</v>
      </c>
      <c r="E24" s="103" t="s">
        <v>76</v>
      </c>
      <c r="F24" s="102" t="s">
        <v>77</v>
      </c>
      <c r="G24" s="81">
        <v>22</v>
      </c>
      <c r="H24" s="82">
        <f t="shared" si="0"/>
        <v>8.8000000000000007</v>
      </c>
      <c r="I24" s="81">
        <v>22</v>
      </c>
      <c r="J24" s="82">
        <f t="shared" si="1"/>
        <v>8.8000000000000007</v>
      </c>
      <c r="K24" s="81">
        <v>40</v>
      </c>
      <c r="L24" s="83" t="s">
        <v>55</v>
      </c>
      <c r="M24" s="82">
        <f t="shared" si="2"/>
        <v>16</v>
      </c>
      <c r="N24" s="81">
        <v>20</v>
      </c>
      <c r="O24" s="84">
        <f t="shared" si="3"/>
        <v>12</v>
      </c>
      <c r="P24" s="81">
        <v>10</v>
      </c>
      <c r="Q24" s="85">
        <f t="shared" si="4"/>
        <v>6</v>
      </c>
      <c r="R24" s="81">
        <v>20</v>
      </c>
      <c r="S24" s="84">
        <f t="shared" si="5"/>
        <v>12</v>
      </c>
      <c r="T24" s="86" t="s">
        <v>50</v>
      </c>
      <c r="U24" s="86" t="s">
        <v>50</v>
      </c>
      <c r="V24" s="87">
        <v>2.5</v>
      </c>
      <c r="W24" s="88" t="s">
        <v>57</v>
      </c>
      <c r="X24" s="89">
        <f t="shared" si="6"/>
        <v>68.599999999999994</v>
      </c>
      <c r="Y24" s="10">
        <v>69513.789999999994</v>
      </c>
      <c r="Z24" s="81"/>
      <c r="AA24" s="81"/>
      <c r="AB24" s="10"/>
      <c r="AC24" s="10"/>
      <c r="AD24" s="10"/>
      <c r="AE24" s="10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202" ht="15.75" customHeight="1" x14ac:dyDescent="0.25">
      <c r="A25" s="116">
        <v>22</v>
      </c>
      <c r="B25" s="102">
        <v>63742</v>
      </c>
      <c r="C25" s="103" t="s">
        <v>119</v>
      </c>
      <c r="D25" s="103" t="s">
        <v>120</v>
      </c>
      <c r="E25" s="103" t="s">
        <v>121</v>
      </c>
      <c r="F25" s="102" t="s">
        <v>95</v>
      </c>
      <c r="G25" s="29">
        <v>22</v>
      </c>
      <c r="H25" s="30">
        <f t="shared" si="0"/>
        <v>8.8000000000000007</v>
      </c>
      <c r="I25" s="41">
        <v>7.5</v>
      </c>
      <c r="J25" s="30">
        <f t="shared" si="1"/>
        <v>3</v>
      </c>
      <c r="K25" s="29">
        <v>30</v>
      </c>
      <c r="L25" s="31" t="s">
        <v>54</v>
      </c>
      <c r="M25" s="30">
        <f t="shared" si="2"/>
        <v>12</v>
      </c>
      <c r="N25" s="29">
        <v>30</v>
      </c>
      <c r="O25" s="32">
        <f t="shared" si="3"/>
        <v>18</v>
      </c>
      <c r="P25" s="29">
        <v>20</v>
      </c>
      <c r="Q25" s="33">
        <f t="shared" si="4"/>
        <v>12</v>
      </c>
      <c r="R25" s="29">
        <v>20</v>
      </c>
      <c r="S25" s="32">
        <f t="shared" si="5"/>
        <v>12</v>
      </c>
      <c r="T25" s="29" t="s">
        <v>49</v>
      </c>
      <c r="U25" s="29" t="s">
        <v>49</v>
      </c>
      <c r="V25" s="34">
        <v>0</v>
      </c>
      <c r="W25" s="35" t="s">
        <v>57</v>
      </c>
      <c r="X25" s="36">
        <f t="shared" si="6"/>
        <v>68.3</v>
      </c>
      <c r="Y25" s="10">
        <v>44940</v>
      </c>
      <c r="Z25" s="29"/>
      <c r="AA25" s="29"/>
      <c r="AB25" s="38"/>
      <c r="AC25" s="38"/>
      <c r="AD25" s="38"/>
      <c r="AE25" s="38"/>
    </row>
    <row r="26" spans="1:202" ht="15.75" customHeight="1" x14ac:dyDescent="0.25">
      <c r="A26" s="116">
        <v>23</v>
      </c>
      <c r="B26" s="102">
        <v>62731</v>
      </c>
      <c r="C26" s="103" t="s">
        <v>37</v>
      </c>
      <c r="D26" s="103" t="s">
        <v>122</v>
      </c>
      <c r="E26" s="103" t="s">
        <v>123</v>
      </c>
      <c r="F26" s="102" t="s">
        <v>100</v>
      </c>
      <c r="G26" s="29">
        <v>15</v>
      </c>
      <c r="H26" s="30">
        <f t="shared" si="0"/>
        <v>6</v>
      </c>
      <c r="I26" s="41">
        <v>7.5</v>
      </c>
      <c r="J26" s="30">
        <f t="shared" si="1"/>
        <v>3</v>
      </c>
      <c r="K26" s="29">
        <v>40</v>
      </c>
      <c r="L26" s="31" t="s">
        <v>55</v>
      </c>
      <c r="M26" s="30">
        <f t="shared" si="2"/>
        <v>16</v>
      </c>
      <c r="N26" s="29">
        <v>30</v>
      </c>
      <c r="O26" s="32">
        <f t="shared" si="3"/>
        <v>18</v>
      </c>
      <c r="P26" s="29">
        <v>20</v>
      </c>
      <c r="Q26" s="33">
        <f t="shared" si="4"/>
        <v>12</v>
      </c>
      <c r="R26" s="29">
        <v>20</v>
      </c>
      <c r="S26" s="32">
        <f t="shared" si="5"/>
        <v>12</v>
      </c>
      <c r="T26" s="42" t="s">
        <v>50</v>
      </c>
      <c r="U26" s="29" t="s">
        <v>49</v>
      </c>
      <c r="V26" s="34">
        <v>0</v>
      </c>
      <c r="W26" s="35" t="s">
        <v>56</v>
      </c>
      <c r="X26" s="36">
        <f t="shared" si="6"/>
        <v>67</v>
      </c>
      <c r="Y26" s="10">
        <v>25532.28</v>
      </c>
      <c r="Z26" s="29"/>
      <c r="AA26" s="29"/>
      <c r="AB26" s="38"/>
      <c r="AC26" s="38"/>
      <c r="AD26" s="38"/>
      <c r="AE26" s="38"/>
    </row>
    <row r="27" spans="1:202" ht="15.75" customHeight="1" x14ac:dyDescent="0.25">
      <c r="A27" s="116">
        <v>24</v>
      </c>
      <c r="B27" s="102">
        <v>63804</v>
      </c>
      <c r="C27" s="118" t="s">
        <v>10</v>
      </c>
      <c r="D27" s="118" t="s">
        <v>124</v>
      </c>
      <c r="E27" s="103" t="s">
        <v>90</v>
      </c>
      <c r="F27" s="108" t="s">
        <v>81</v>
      </c>
      <c r="G27" s="41">
        <v>15</v>
      </c>
      <c r="H27" s="30">
        <f t="shared" si="0"/>
        <v>6</v>
      </c>
      <c r="I27" s="41">
        <v>30</v>
      </c>
      <c r="J27" s="30">
        <f t="shared" si="1"/>
        <v>12</v>
      </c>
      <c r="K27" s="29">
        <v>40</v>
      </c>
      <c r="L27" s="31" t="s">
        <v>55</v>
      </c>
      <c r="M27" s="30">
        <f t="shared" si="2"/>
        <v>16</v>
      </c>
      <c r="N27" s="29">
        <v>20</v>
      </c>
      <c r="O27" s="32">
        <f t="shared" si="3"/>
        <v>12</v>
      </c>
      <c r="P27" s="29">
        <v>10</v>
      </c>
      <c r="Q27" s="33">
        <f t="shared" si="4"/>
        <v>6</v>
      </c>
      <c r="R27" s="29">
        <v>20</v>
      </c>
      <c r="S27" s="32">
        <f t="shared" si="5"/>
        <v>12</v>
      </c>
      <c r="T27" s="29" t="s">
        <v>49</v>
      </c>
      <c r="U27" s="42" t="s">
        <v>50</v>
      </c>
      <c r="V27" s="34">
        <v>0</v>
      </c>
      <c r="W27" s="35" t="s">
        <v>57</v>
      </c>
      <c r="X27" s="36">
        <f t="shared" si="6"/>
        <v>66.5</v>
      </c>
      <c r="Y27" s="10">
        <v>16608.48</v>
      </c>
      <c r="Z27" s="29"/>
      <c r="AA27" s="29"/>
      <c r="AB27" s="38"/>
      <c r="AC27" s="38"/>
      <c r="AD27" s="38"/>
      <c r="AE27" s="38"/>
    </row>
    <row r="28" spans="1:202" ht="15.75" customHeight="1" x14ac:dyDescent="0.25">
      <c r="A28" s="116">
        <v>25</v>
      </c>
      <c r="B28" s="102">
        <v>63565</v>
      </c>
      <c r="C28" s="103" t="s">
        <v>24</v>
      </c>
      <c r="D28" s="103" t="s">
        <v>125</v>
      </c>
      <c r="E28" s="103" t="s">
        <v>126</v>
      </c>
      <c r="F28" s="102" t="s">
        <v>79</v>
      </c>
      <c r="G28" s="29">
        <v>15</v>
      </c>
      <c r="H28" s="30">
        <f t="shared" si="0"/>
        <v>6</v>
      </c>
      <c r="I28" s="41">
        <v>15</v>
      </c>
      <c r="J28" s="30">
        <f t="shared" si="1"/>
        <v>6</v>
      </c>
      <c r="K28" s="29">
        <v>40</v>
      </c>
      <c r="L28" s="31" t="s">
        <v>55</v>
      </c>
      <c r="M28" s="30">
        <f t="shared" si="2"/>
        <v>16</v>
      </c>
      <c r="N28" s="29">
        <v>30</v>
      </c>
      <c r="O28" s="32">
        <f t="shared" si="3"/>
        <v>18</v>
      </c>
      <c r="P28" s="29">
        <v>10</v>
      </c>
      <c r="Q28" s="33">
        <f t="shared" si="4"/>
        <v>6</v>
      </c>
      <c r="R28" s="29">
        <v>20</v>
      </c>
      <c r="S28" s="32">
        <f t="shared" si="5"/>
        <v>12</v>
      </c>
      <c r="T28" s="29" t="s">
        <v>49</v>
      </c>
      <c r="U28" s="29" t="s">
        <v>49</v>
      </c>
      <c r="V28" s="34">
        <v>0</v>
      </c>
      <c r="W28" s="35" t="s">
        <v>56</v>
      </c>
      <c r="X28" s="36">
        <f t="shared" si="6"/>
        <v>64</v>
      </c>
      <c r="Y28" s="10">
        <v>22468.77</v>
      </c>
      <c r="Z28" s="29"/>
      <c r="AA28" s="29" t="s">
        <v>67</v>
      </c>
      <c r="AB28" s="38"/>
      <c r="AC28" s="38"/>
      <c r="AD28" s="38"/>
      <c r="AE28" s="38"/>
    </row>
    <row r="29" spans="1:202" ht="15.75" customHeight="1" x14ac:dyDescent="0.25">
      <c r="A29" s="116">
        <v>26</v>
      </c>
      <c r="B29" s="108">
        <v>62679</v>
      </c>
      <c r="C29" s="118" t="s">
        <v>36</v>
      </c>
      <c r="D29" s="118" t="s">
        <v>127</v>
      </c>
      <c r="E29" s="118" t="s">
        <v>128</v>
      </c>
      <c r="F29" s="108" t="s">
        <v>81</v>
      </c>
      <c r="G29" s="90">
        <v>15</v>
      </c>
      <c r="H29" s="30">
        <f t="shared" si="0"/>
        <v>6</v>
      </c>
      <c r="I29" s="90">
        <v>7.5</v>
      </c>
      <c r="J29" s="30">
        <f t="shared" si="1"/>
        <v>3</v>
      </c>
      <c r="K29" s="41">
        <v>40</v>
      </c>
      <c r="L29" s="91" t="s">
        <v>55</v>
      </c>
      <c r="M29" s="30">
        <f t="shared" si="2"/>
        <v>16</v>
      </c>
      <c r="N29" s="90">
        <v>20</v>
      </c>
      <c r="O29" s="33">
        <f t="shared" si="3"/>
        <v>12</v>
      </c>
      <c r="P29" s="90">
        <v>20</v>
      </c>
      <c r="Q29" s="33">
        <f t="shared" si="4"/>
        <v>12</v>
      </c>
      <c r="R29" s="41">
        <v>20</v>
      </c>
      <c r="S29" s="32">
        <f t="shared" si="5"/>
        <v>12</v>
      </c>
      <c r="T29" s="90" t="s">
        <v>49</v>
      </c>
      <c r="U29" s="90" t="s">
        <v>53</v>
      </c>
      <c r="V29" s="92">
        <v>0</v>
      </c>
      <c r="W29" s="90" t="s">
        <v>57</v>
      </c>
      <c r="X29" s="36">
        <f t="shared" si="6"/>
        <v>63.5</v>
      </c>
      <c r="Y29" s="9">
        <v>46186.53</v>
      </c>
      <c r="Z29" s="29"/>
      <c r="AA29" s="41"/>
      <c r="AB29" s="38"/>
      <c r="AC29" s="38"/>
      <c r="AD29" s="38"/>
      <c r="AE29" s="38"/>
      <c r="AF29" s="7"/>
      <c r="AG29" s="7"/>
      <c r="AH29" s="7"/>
      <c r="AI29" s="7"/>
      <c r="AJ29" s="7"/>
      <c r="AK29" s="7"/>
      <c r="AL29" s="7"/>
      <c r="AM29" s="7"/>
      <c r="AN29" s="7"/>
    </row>
    <row r="30" spans="1:202" ht="15.75" customHeight="1" x14ac:dyDescent="0.25">
      <c r="A30" s="116">
        <v>27</v>
      </c>
      <c r="B30" s="108">
        <v>63690</v>
      </c>
      <c r="C30" s="118" t="s">
        <v>11</v>
      </c>
      <c r="D30" s="118" t="s">
        <v>129</v>
      </c>
      <c r="E30" s="118" t="s">
        <v>130</v>
      </c>
      <c r="F30" s="108" t="s">
        <v>77</v>
      </c>
      <c r="G30" s="41">
        <v>22</v>
      </c>
      <c r="H30" s="30">
        <f t="shared" si="0"/>
        <v>8.8000000000000007</v>
      </c>
      <c r="I30" s="41">
        <v>15</v>
      </c>
      <c r="J30" s="30">
        <f t="shared" si="1"/>
        <v>6</v>
      </c>
      <c r="K30" s="41">
        <v>30</v>
      </c>
      <c r="L30" s="56" t="s">
        <v>54</v>
      </c>
      <c r="M30" s="30">
        <f t="shared" si="2"/>
        <v>12</v>
      </c>
      <c r="N30" s="41">
        <v>20</v>
      </c>
      <c r="O30" s="33">
        <f t="shared" si="3"/>
        <v>12</v>
      </c>
      <c r="P30" s="41">
        <v>10</v>
      </c>
      <c r="Q30" s="33">
        <f t="shared" si="4"/>
        <v>6</v>
      </c>
      <c r="R30" s="41">
        <v>20</v>
      </c>
      <c r="S30" s="32">
        <f t="shared" si="5"/>
        <v>12</v>
      </c>
      <c r="T30" s="41" t="s">
        <v>50</v>
      </c>
      <c r="U30" s="41" t="s">
        <v>50</v>
      </c>
      <c r="V30" s="80">
        <v>2.5</v>
      </c>
      <c r="W30" s="41" t="s">
        <v>57</v>
      </c>
      <c r="X30" s="36">
        <f t="shared" si="6"/>
        <v>61.8</v>
      </c>
      <c r="Y30" s="9">
        <v>16675.84</v>
      </c>
      <c r="Z30" s="29"/>
      <c r="AA30" s="41"/>
      <c r="AB30" s="38"/>
      <c r="AC30" s="38"/>
      <c r="AD30" s="38"/>
      <c r="AE30" s="38"/>
      <c r="AF30" s="7"/>
      <c r="AG30" s="7"/>
      <c r="AH30" s="7"/>
      <c r="AI30" s="7"/>
      <c r="AJ30" s="7"/>
      <c r="AK30" s="7"/>
      <c r="AL30" s="7"/>
      <c r="AM30" s="7"/>
      <c r="AN30" s="7"/>
    </row>
    <row r="31" spans="1:202" ht="15.75" customHeight="1" x14ac:dyDescent="0.25">
      <c r="A31" s="116">
        <v>28</v>
      </c>
      <c r="B31" s="108">
        <v>63402</v>
      </c>
      <c r="C31" s="118" t="s">
        <v>29</v>
      </c>
      <c r="D31" s="118" t="s">
        <v>131</v>
      </c>
      <c r="E31" s="118" t="s">
        <v>132</v>
      </c>
      <c r="F31" s="108" t="s">
        <v>81</v>
      </c>
      <c r="G31" s="41">
        <v>22</v>
      </c>
      <c r="H31" s="30">
        <f t="shared" si="0"/>
        <v>8.8000000000000007</v>
      </c>
      <c r="I31" s="41">
        <v>15</v>
      </c>
      <c r="J31" s="30">
        <f t="shared" si="1"/>
        <v>6</v>
      </c>
      <c r="K31" s="41">
        <v>40</v>
      </c>
      <c r="L31" s="56" t="s">
        <v>55</v>
      </c>
      <c r="M31" s="30">
        <f t="shared" si="2"/>
        <v>16</v>
      </c>
      <c r="N31" s="41">
        <v>20</v>
      </c>
      <c r="O31" s="33">
        <f t="shared" si="3"/>
        <v>12</v>
      </c>
      <c r="P31" s="41">
        <v>10</v>
      </c>
      <c r="Q31" s="33">
        <f t="shared" si="4"/>
        <v>6</v>
      </c>
      <c r="R31" s="41">
        <v>20</v>
      </c>
      <c r="S31" s="33">
        <f t="shared" si="5"/>
        <v>12</v>
      </c>
      <c r="T31" s="41" t="s">
        <v>49</v>
      </c>
      <c r="U31" s="41" t="s">
        <v>50</v>
      </c>
      <c r="V31" s="80">
        <v>0</v>
      </c>
      <c r="W31" s="41" t="s">
        <v>56</v>
      </c>
      <c r="X31" s="36">
        <f t="shared" si="6"/>
        <v>60.8</v>
      </c>
      <c r="Y31" s="9">
        <v>200000</v>
      </c>
      <c r="Z31" s="41"/>
      <c r="AA31" s="41" t="s">
        <v>67</v>
      </c>
      <c r="AB31" s="38"/>
      <c r="AC31" s="38"/>
      <c r="AD31" s="38"/>
      <c r="AE31" s="38"/>
      <c r="AF31" s="7"/>
      <c r="AG31" s="7"/>
      <c r="AH31" s="7"/>
      <c r="AI31" s="7"/>
      <c r="AJ31" s="7"/>
      <c r="AK31" s="7"/>
      <c r="AL31" s="7"/>
      <c r="AM31" s="7"/>
      <c r="AN31" s="7"/>
    </row>
    <row r="32" spans="1:202" ht="15.75" customHeight="1" x14ac:dyDescent="0.25">
      <c r="A32" s="116">
        <v>29</v>
      </c>
      <c r="B32" s="102">
        <v>63716</v>
      </c>
      <c r="C32" s="103" t="s">
        <v>7</v>
      </c>
      <c r="D32" s="103" t="s">
        <v>133</v>
      </c>
      <c r="E32" s="103" t="s">
        <v>97</v>
      </c>
      <c r="F32" s="102" t="s">
        <v>79</v>
      </c>
      <c r="G32" s="29">
        <v>22</v>
      </c>
      <c r="H32" s="30">
        <f t="shared" si="0"/>
        <v>8.8000000000000007</v>
      </c>
      <c r="I32" s="41">
        <v>15</v>
      </c>
      <c r="J32" s="30">
        <f t="shared" si="1"/>
        <v>6</v>
      </c>
      <c r="K32" s="29">
        <v>30</v>
      </c>
      <c r="L32" s="31" t="s">
        <v>54</v>
      </c>
      <c r="M32" s="30">
        <f t="shared" si="2"/>
        <v>12</v>
      </c>
      <c r="N32" s="29">
        <v>20</v>
      </c>
      <c r="O32" s="32">
        <f t="shared" si="3"/>
        <v>12</v>
      </c>
      <c r="P32" s="29">
        <v>10</v>
      </c>
      <c r="Q32" s="33">
        <f t="shared" si="4"/>
        <v>6</v>
      </c>
      <c r="R32" s="29">
        <v>20</v>
      </c>
      <c r="S32" s="32">
        <f t="shared" si="5"/>
        <v>12</v>
      </c>
      <c r="T32" s="42" t="s">
        <v>50</v>
      </c>
      <c r="U32" s="42" t="s">
        <v>50</v>
      </c>
      <c r="V32" s="34">
        <v>2.5</v>
      </c>
      <c r="W32" s="35" t="s">
        <v>56</v>
      </c>
      <c r="X32" s="36">
        <f t="shared" si="6"/>
        <v>59.3</v>
      </c>
      <c r="Y32" s="10">
        <v>17536.77</v>
      </c>
      <c r="Z32" s="29"/>
      <c r="AA32" s="29"/>
      <c r="AB32" s="38"/>
      <c r="AC32" s="38"/>
      <c r="AD32" s="38"/>
      <c r="AE32" s="38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.75" customHeight="1" x14ac:dyDescent="0.25">
      <c r="A33" s="116">
        <v>30</v>
      </c>
      <c r="B33" s="108">
        <v>63865</v>
      </c>
      <c r="C33" s="118" t="s">
        <v>6</v>
      </c>
      <c r="D33" s="118" t="s">
        <v>134</v>
      </c>
      <c r="E33" s="118" t="s">
        <v>135</v>
      </c>
      <c r="F33" s="108" t="s">
        <v>100</v>
      </c>
      <c r="G33" s="41">
        <v>22</v>
      </c>
      <c r="H33" s="30">
        <f t="shared" si="0"/>
        <v>8.8000000000000007</v>
      </c>
      <c r="I33" s="41">
        <v>15</v>
      </c>
      <c r="J33" s="30">
        <f t="shared" si="1"/>
        <v>6</v>
      </c>
      <c r="K33" s="41">
        <v>30</v>
      </c>
      <c r="L33" s="56" t="s">
        <v>54</v>
      </c>
      <c r="M33" s="30">
        <f t="shared" si="2"/>
        <v>12</v>
      </c>
      <c r="N33" s="41">
        <v>20</v>
      </c>
      <c r="O33" s="33">
        <f t="shared" si="3"/>
        <v>12</v>
      </c>
      <c r="P33" s="41">
        <v>10</v>
      </c>
      <c r="Q33" s="33">
        <f t="shared" si="4"/>
        <v>6</v>
      </c>
      <c r="R33" s="41">
        <v>20</v>
      </c>
      <c r="S33" s="32">
        <f t="shared" si="5"/>
        <v>12</v>
      </c>
      <c r="T33" s="41" t="s">
        <v>49</v>
      </c>
      <c r="U33" s="41" t="s">
        <v>49</v>
      </c>
      <c r="V33" s="80">
        <v>0</v>
      </c>
      <c r="W33" s="41" t="s">
        <v>57</v>
      </c>
      <c r="X33" s="36">
        <f t="shared" si="6"/>
        <v>59.3</v>
      </c>
      <c r="Y33" s="9">
        <v>23975</v>
      </c>
      <c r="Z33" s="29"/>
      <c r="AA33" s="41"/>
      <c r="AB33" s="38"/>
      <c r="AC33" s="38"/>
      <c r="AD33" s="38"/>
      <c r="AE33" s="38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.75" customHeight="1" x14ac:dyDescent="0.25">
      <c r="A34" s="116">
        <v>31</v>
      </c>
      <c r="B34" s="110">
        <v>63228</v>
      </c>
      <c r="C34" s="109" t="s">
        <v>25</v>
      </c>
      <c r="D34" s="109" t="s">
        <v>136</v>
      </c>
      <c r="E34" s="109" t="s">
        <v>137</v>
      </c>
      <c r="F34" s="110" t="s">
        <v>81</v>
      </c>
      <c r="G34" s="93">
        <v>15</v>
      </c>
      <c r="H34" s="30">
        <f t="shared" si="0"/>
        <v>6</v>
      </c>
      <c r="I34" s="93">
        <v>15</v>
      </c>
      <c r="J34" s="30">
        <f t="shared" si="1"/>
        <v>6</v>
      </c>
      <c r="K34" s="93">
        <v>40</v>
      </c>
      <c r="L34" s="94" t="s">
        <v>55</v>
      </c>
      <c r="M34" s="30">
        <f t="shared" si="2"/>
        <v>16</v>
      </c>
      <c r="N34" s="93">
        <v>20</v>
      </c>
      <c r="O34" s="33">
        <f t="shared" si="3"/>
        <v>12</v>
      </c>
      <c r="P34" s="93">
        <v>10</v>
      </c>
      <c r="Q34" s="33">
        <f t="shared" si="4"/>
        <v>6</v>
      </c>
      <c r="R34" s="93">
        <v>20</v>
      </c>
      <c r="S34" s="33">
        <f t="shared" si="5"/>
        <v>12</v>
      </c>
      <c r="T34" s="93" t="s">
        <v>49</v>
      </c>
      <c r="U34" s="93" t="s">
        <v>50</v>
      </c>
      <c r="V34" s="95">
        <v>0</v>
      </c>
      <c r="W34" s="93" t="s">
        <v>56</v>
      </c>
      <c r="X34" s="36">
        <f t="shared" si="6"/>
        <v>58</v>
      </c>
      <c r="Y34" s="14">
        <v>11598.58</v>
      </c>
      <c r="Z34" s="93"/>
      <c r="AA34" s="93" t="s">
        <v>67</v>
      </c>
      <c r="AB34" s="38"/>
      <c r="AC34" s="38"/>
      <c r="AD34" s="38"/>
      <c r="AE34" s="38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5.75" customHeight="1" x14ac:dyDescent="0.25">
      <c r="A35" s="116">
        <v>32</v>
      </c>
      <c r="B35" s="108">
        <v>62633</v>
      </c>
      <c r="C35" s="118" t="s">
        <v>2</v>
      </c>
      <c r="D35" s="118" t="s">
        <v>138</v>
      </c>
      <c r="E35" s="118" t="s">
        <v>130</v>
      </c>
      <c r="F35" s="108" t="s">
        <v>77</v>
      </c>
      <c r="G35" s="41">
        <v>15</v>
      </c>
      <c r="H35" s="30">
        <f t="shared" si="0"/>
        <v>6</v>
      </c>
      <c r="I35" s="41">
        <v>7.5</v>
      </c>
      <c r="J35" s="30">
        <f t="shared" si="1"/>
        <v>3</v>
      </c>
      <c r="K35" s="41">
        <v>30</v>
      </c>
      <c r="L35" s="56" t="s">
        <v>54</v>
      </c>
      <c r="M35" s="30">
        <f t="shared" si="2"/>
        <v>12</v>
      </c>
      <c r="N35" s="41">
        <v>20</v>
      </c>
      <c r="O35" s="33">
        <f t="shared" si="3"/>
        <v>12</v>
      </c>
      <c r="P35" s="41">
        <v>20</v>
      </c>
      <c r="Q35" s="33">
        <f t="shared" si="4"/>
        <v>12</v>
      </c>
      <c r="R35" s="41">
        <v>20</v>
      </c>
      <c r="S35" s="32">
        <f t="shared" si="5"/>
        <v>12</v>
      </c>
      <c r="T35" s="41" t="s">
        <v>49</v>
      </c>
      <c r="U35" s="41" t="s">
        <v>49</v>
      </c>
      <c r="V35" s="80">
        <v>0</v>
      </c>
      <c r="W35" s="41" t="s">
        <v>56</v>
      </c>
      <c r="X35" s="36">
        <f t="shared" si="6"/>
        <v>57</v>
      </c>
      <c r="Y35" s="9">
        <v>12500</v>
      </c>
      <c r="Z35" s="29"/>
      <c r="AA35" s="41"/>
      <c r="AB35" s="38"/>
      <c r="AC35" s="38"/>
      <c r="AD35" s="38"/>
      <c r="AE35" s="38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5.75" customHeight="1" x14ac:dyDescent="0.25">
      <c r="A36" s="116">
        <v>33</v>
      </c>
      <c r="B36" s="108">
        <v>62928</v>
      </c>
      <c r="C36" s="118" t="s">
        <v>31</v>
      </c>
      <c r="D36" s="118" t="s">
        <v>139</v>
      </c>
      <c r="E36" s="118" t="s">
        <v>140</v>
      </c>
      <c r="F36" s="108" t="s">
        <v>81</v>
      </c>
      <c r="G36" s="41">
        <v>15</v>
      </c>
      <c r="H36" s="30">
        <f t="shared" si="0"/>
        <v>6</v>
      </c>
      <c r="I36" s="41">
        <v>15</v>
      </c>
      <c r="J36" s="30">
        <f t="shared" si="1"/>
        <v>6</v>
      </c>
      <c r="K36" s="41">
        <v>30</v>
      </c>
      <c r="L36" s="56" t="s">
        <v>54</v>
      </c>
      <c r="M36" s="30">
        <f t="shared" si="2"/>
        <v>12</v>
      </c>
      <c r="N36" s="41">
        <v>20</v>
      </c>
      <c r="O36" s="33">
        <f t="shared" si="3"/>
        <v>12</v>
      </c>
      <c r="P36" s="41">
        <v>10</v>
      </c>
      <c r="Q36" s="33">
        <f t="shared" si="4"/>
        <v>6</v>
      </c>
      <c r="R36" s="41">
        <v>20</v>
      </c>
      <c r="S36" s="33">
        <f t="shared" si="5"/>
        <v>12</v>
      </c>
      <c r="T36" s="41" t="s">
        <v>49</v>
      </c>
      <c r="U36" s="41" t="s">
        <v>50</v>
      </c>
      <c r="V36" s="80">
        <v>0</v>
      </c>
      <c r="W36" s="41" t="s">
        <v>57</v>
      </c>
      <c r="X36" s="36">
        <f t="shared" si="6"/>
        <v>56.5</v>
      </c>
      <c r="Y36" s="9">
        <v>15750</v>
      </c>
      <c r="Z36" s="41"/>
      <c r="AA36" s="41"/>
      <c r="AB36" s="38"/>
      <c r="AC36" s="38"/>
      <c r="AD36" s="38"/>
      <c r="AE36" s="38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5.75" customHeight="1" x14ac:dyDescent="0.25">
      <c r="A37" s="116">
        <v>34</v>
      </c>
      <c r="B37" s="102">
        <v>62937</v>
      </c>
      <c r="C37" s="103" t="s">
        <v>32</v>
      </c>
      <c r="D37" s="103" t="s">
        <v>141</v>
      </c>
      <c r="E37" s="103" t="s">
        <v>123</v>
      </c>
      <c r="F37" s="102" t="s">
        <v>100</v>
      </c>
      <c r="G37" s="29">
        <v>22</v>
      </c>
      <c r="H37" s="30">
        <f t="shared" si="0"/>
        <v>8.8000000000000007</v>
      </c>
      <c r="I37" s="29">
        <v>7.5</v>
      </c>
      <c r="J37" s="30">
        <f t="shared" si="1"/>
        <v>3</v>
      </c>
      <c r="K37" s="29">
        <v>30</v>
      </c>
      <c r="L37" s="31" t="s">
        <v>54</v>
      </c>
      <c r="M37" s="30">
        <f t="shared" si="2"/>
        <v>12</v>
      </c>
      <c r="N37" s="29">
        <v>20</v>
      </c>
      <c r="O37" s="32">
        <f t="shared" si="3"/>
        <v>12</v>
      </c>
      <c r="P37" s="29">
        <v>10</v>
      </c>
      <c r="Q37" s="33">
        <f t="shared" si="4"/>
        <v>6</v>
      </c>
      <c r="R37" s="29">
        <v>20</v>
      </c>
      <c r="S37" s="32">
        <f t="shared" si="5"/>
        <v>12</v>
      </c>
      <c r="T37" s="29" t="s">
        <v>49</v>
      </c>
      <c r="U37" s="42" t="s">
        <v>50</v>
      </c>
      <c r="V37" s="34">
        <v>0</v>
      </c>
      <c r="W37" s="35" t="s">
        <v>57</v>
      </c>
      <c r="X37" s="36">
        <f t="shared" si="6"/>
        <v>56.3</v>
      </c>
      <c r="Y37" s="10">
        <v>29834.5</v>
      </c>
      <c r="Z37" s="29"/>
      <c r="AA37" s="29"/>
      <c r="AB37" s="38"/>
      <c r="AC37" s="38"/>
      <c r="AD37" s="38"/>
      <c r="AE37" s="38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15.75" customHeight="1" x14ac:dyDescent="0.25">
      <c r="A38" s="116">
        <v>35</v>
      </c>
      <c r="B38" s="102">
        <v>63388</v>
      </c>
      <c r="C38" s="103" t="s">
        <v>28</v>
      </c>
      <c r="D38" s="103" t="s">
        <v>142</v>
      </c>
      <c r="E38" s="103" t="s">
        <v>117</v>
      </c>
      <c r="F38" s="102" t="s">
        <v>81</v>
      </c>
      <c r="G38" s="29">
        <v>22</v>
      </c>
      <c r="H38" s="30">
        <f t="shared" si="0"/>
        <v>8.8000000000000007</v>
      </c>
      <c r="I38" s="29">
        <v>7.5</v>
      </c>
      <c r="J38" s="30">
        <f t="shared" si="1"/>
        <v>3</v>
      </c>
      <c r="K38" s="29">
        <v>30</v>
      </c>
      <c r="L38" s="31" t="s">
        <v>54</v>
      </c>
      <c r="M38" s="30">
        <f t="shared" si="2"/>
        <v>12</v>
      </c>
      <c r="N38" s="29">
        <v>20</v>
      </c>
      <c r="O38" s="32">
        <f t="shared" si="3"/>
        <v>12</v>
      </c>
      <c r="P38" s="29">
        <v>10</v>
      </c>
      <c r="Q38" s="33">
        <f t="shared" si="4"/>
        <v>6</v>
      </c>
      <c r="R38" s="29">
        <v>20</v>
      </c>
      <c r="S38" s="32">
        <f t="shared" si="5"/>
        <v>12</v>
      </c>
      <c r="T38" s="29" t="s">
        <v>49</v>
      </c>
      <c r="U38" s="42" t="s">
        <v>50</v>
      </c>
      <c r="V38" s="34">
        <v>0</v>
      </c>
      <c r="W38" s="35" t="s">
        <v>57</v>
      </c>
      <c r="X38" s="36">
        <f t="shared" si="6"/>
        <v>56.3</v>
      </c>
      <c r="Y38" s="10">
        <v>19909.919999999998</v>
      </c>
      <c r="Z38" s="29"/>
      <c r="AA38" s="29"/>
      <c r="AB38" s="38"/>
      <c r="AC38" s="38"/>
      <c r="AD38" s="38"/>
      <c r="AE38" s="38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15.75" customHeight="1" x14ac:dyDescent="0.25">
      <c r="A39" s="116">
        <v>36</v>
      </c>
      <c r="B39" s="108">
        <v>63701</v>
      </c>
      <c r="C39" s="118" t="s">
        <v>13</v>
      </c>
      <c r="D39" s="118" t="s">
        <v>143</v>
      </c>
      <c r="E39" s="118" t="s">
        <v>144</v>
      </c>
      <c r="F39" s="108" t="s">
        <v>81</v>
      </c>
      <c r="G39" s="41">
        <v>22</v>
      </c>
      <c r="H39" s="30">
        <f t="shared" si="0"/>
        <v>8.8000000000000007</v>
      </c>
      <c r="I39" s="41">
        <v>7.5</v>
      </c>
      <c r="J39" s="30">
        <f t="shared" si="1"/>
        <v>3</v>
      </c>
      <c r="K39" s="41">
        <v>30</v>
      </c>
      <c r="L39" s="56" t="s">
        <v>54</v>
      </c>
      <c r="M39" s="30">
        <f t="shared" si="2"/>
        <v>12</v>
      </c>
      <c r="N39" s="41">
        <v>20</v>
      </c>
      <c r="O39" s="32">
        <f t="shared" si="3"/>
        <v>12</v>
      </c>
      <c r="P39" s="41">
        <v>10</v>
      </c>
      <c r="Q39" s="32">
        <f t="shared" si="4"/>
        <v>6</v>
      </c>
      <c r="R39" s="41">
        <v>20</v>
      </c>
      <c r="S39" s="32">
        <f t="shared" si="5"/>
        <v>12</v>
      </c>
      <c r="T39" s="41" t="s">
        <v>50</v>
      </c>
      <c r="U39" s="41" t="s">
        <v>50</v>
      </c>
      <c r="V39" s="80">
        <v>2.5</v>
      </c>
      <c r="W39" s="41" t="s">
        <v>56</v>
      </c>
      <c r="X39" s="36">
        <f t="shared" si="6"/>
        <v>56.3</v>
      </c>
      <c r="Y39" s="9">
        <v>46636.95</v>
      </c>
      <c r="Z39" s="41"/>
      <c r="AA39" s="41"/>
      <c r="AB39" s="38"/>
      <c r="AC39" s="38"/>
      <c r="AD39" s="38"/>
      <c r="AE39" s="38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15.75" customHeight="1" x14ac:dyDescent="0.25">
      <c r="A40" s="116">
        <v>37</v>
      </c>
      <c r="B40" s="102">
        <v>63703</v>
      </c>
      <c r="C40" s="103" t="s">
        <v>14</v>
      </c>
      <c r="D40" s="103" t="s">
        <v>145</v>
      </c>
      <c r="E40" s="103" t="s">
        <v>146</v>
      </c>
      <c r="F40" s="102" t="s">
        <v>79</v>
      </c>
      <c r="G40" s="29">
        <v>22</v>
      </c>
      <c r="H40" s="30">
        <f t="shared" si="0"/>
        <v>8.8000000000000007</v>
      </c>
      <c r="I40" s="29">
        <v>7.5</v>
      </c>
      <c r="J40" s="30">
        <f t="shared" si="1"/>
        <v>3</v>
      </c>
      <c r="K40" s="29">
        <v>30</v>
      </c>
      <c r="L40" s="31" t="s">
        <v>54</v>
      </c>
      <c r="M40" s="30">
        <f t="shared" si="2"/>
        <v>12</v>
      </c>
      <c r="N40" s="29">
        <v>20</v>
      </c>
      <c r="O40" s="32">
        <f t="shared" si="3"/>
        <v>12</v>
      </c>
      <c r="P40" s="29">
        <v>10</v>
      </c>
      <c r="Q40" s="33">
        <f t="shared" si="4"/>
        <v>6</v>
      </c>
      <c r="R40" s="29">
        <v>20</v>
      </c>
      <c r="S40" s="32">
        <f t="shared" si="5"/>
        <v>12</v>
      </c>
      <c r="T40" s="42" t="s">
        <v>50</v>
      </c>
      <c r="U40" s="42" t="s">
        <v>50</v>
      </c>
      <c r="V40" s="34">
        <v>2.5</v>
      </c>
      <c r="W40" s="35" t="s">
        <v>56</v>
      </c>
      <c r="X40" s="36">
        <f t="shared" si="6"/>
        <v>56.3</v>
      </c>
      <c r="Y40" s="10">
        <v>25192.720000000001</v>
      </c>
      <c r="Z40" s="29"/>
      <c r="AA40" s="29"/>
      <c r="AB40" s="38"/>
      <c r="AC40" s="38"/>
      <c r="AD40" s="38"/>
      <c r="AE40" s="38"/>
      <c r="AF40" s="7"/>
      <c r="AG40" s="7"/>
      <c r="AH40" s="7"/>
      <c r="AI40" s="7"/>
      <c r="AJ40" s="7"/>
      <c r="AK40" s="7"/>
      <c r="AL40" s="7"/>
      <c r="AM40" s="7"/>
      <c r="AN40" s="7"/>
    </row>
    <row r="41" spans="1:40" ht="15.75" customHeight="1" x14ac:dyDescent="0.25">
      <c r="A41" s="116">
        <v>38</v>
      </c>
      <c r="B41" s="102">
        <v>63844</v>
      </c>
      <c r="C41" s="103" t="s">
        <v>4</v>
      </c>
      <c r="D41" s="103" t="s">
        <v>147</v>
      </c>
      <c r="E41" s="103" t="s">
        <v>102</v>
      </c>
      <c r="F41" s="102" t="s">
        <v>81</v>
      </c>
      <c r="G41" s="29">
        <v>22</v>
      </c>
      <c r="H41" s="30">
        <f t="shared" si="0"/>
        <v>8.8000000000000007</v>
      </c>
      <c r="I41" s="29">
        <v>7.5</v>
      </c>
      <c r="J41" s="30">
        <f t="shared" si="1"/>
        <v>3</v>
      </c>
      <c r="K41" s="29">
        <v>30</v>
      </c>
      <c r="L41" s="31" t="s">
        <v>54</v>
      </c>
      <c r="M41" s="30">
        <f t="shared" si="2"/>
        <v>12</v>
      </c>
      <c r="N41" s="29">
        <v>20</v>
      </c>
      <c r="O41" s="32">
        <f t="shared" si="3"/>
        <v>12</v>
      </c>
      <c r="P41" s="29">
        <v>10</v>
      </c>
      <c r="Q41" s="33">
        <f t="shared" si="4"/>
        <v>6</v>
      </c>
      <c r="R41" s="29">
        <v>20</v>
      </c>
      <c r="S41" s="32">
        <f t="shared" si="5"/>
        <v>12</v>
      </c>
      <c r="T41" s="29" t="s">
        <v>49</v>
      </c>
      <c r="U41" s="29" t="s">
        <v>49</v>
      </c>
      <c r="V41" s="34">
        <v>0</v>
      </c>
      <c r="W41" s="35" t="s">
        <v>57</v>
      </c>
      <c r="X41" s="36">
        <f t="shared" si="6"/>
        <v>56.3</v>
      </c>
      <c r="Y41" s="10">
        <v>89260.5</v>
      </c>
      <c r="Z41" s="29"/>
      <c r="AA41" s="29"/>
      <c r="AB41" s="38"/>
      <c r="AC41" s="38"/>
      <c r="AD41" s="38"/>
      <c r="AE41" s="38"/>
      <c r="AF41" s="7"/>
      <c r="AG41" s="7"/>
      <c r="AH41" s="7"/>
      <c r="AI41" s="7"/>
      <c r="AJ41" s="7"/>
      <c r="AK41" s="7"/>
      <c r="AL41" s="7"/>
      <c r="AM41" s="7"/>
      <c r="AN41" s="7"/>
    </row>
    <row r="42" spans="1:40" ht="15.75" customHeight="1" x14ac:dyDescent="0.25">
      <c r="A42" s="116">
        <v>39</v>
      </c>
      <c r="B42" s="102">
        <v>63617</v>
      </c>
      <c r="C42" s="103" t="s">
        <v>16</v>
      </c>
      <c r="D42" s="103" t="s">
        <v>148</v>
      </c>
      <c r="E42" s="103" t="s">
        <v>76</v>
      </c>
      <c r="F42" s="102" t="s">
        <v>77</v>
      </c>
      <c r="G42" s="29">
        <v>15</v>
      </c>
      <c r="H42" s="30">
        <f t="shared" si="0"/>
        <v>6</v>
      </c>
      <c r="I42" s="29">
        <v>7.5</v>
      </c>
      <c r="J42" s="30">
        <f t="shared" si="1"/>
        <v>3</v>
      </c>
      <c r="K42" s="29">
        <v>40</v>
      </c>
      <c r="L42" s="31" t="s">
        <v>55</v>
      </c>
      <c r="M42" s="30">
        <f t="shared" si="2"/>
        <v>16</v>
      </c>
      <c r="N42" s="29">
        <v>20</v>
      </c>
      <c r="O42" s="32">
        <f t="shared" si="3"/>
        <v>12</v>
      </c>
      <c r="P42" s="29">
        <v>10</v>
      </c>
      <c r="Q42" s="33">
        <f t="shared" si="4"/>
        <v>6</v>
      </c>
      <c r="R42" s="29">
        <v>20</v>
      </c>
      <c r="S42" s="32">
        <f t="shared" si="5"/>
        <v>12</v>
      </c>
      <c r="T42" s="29" t="s">
        <v>49</v>
      </c>
      <c r="U42" s="42" t="s">
        <v>50</v>
      </c>
      <c r="V42" s="34">
        <v>0</v>
      </c>
      <c r="W42" s="35" t="s">
        <v>56</v>
      </c>
      <c r="X42" s="36">
        <f t="shared" si="6"/>
        <v>55</v>
      </c>
      <c r="Y42" s="9">
        <v>70534.5</v>
      </c>
      <c r="Z42" s="29"/>
      <c r="AA42" s="29"/>
      <c r="AB42" s="38"/>
      <c r="AC42" s="38"/>
      <c r="AD42" s="38"/>
      <c r="AE42" s="38"/>
      <c r="AF42" s="7"/>
      <c r="AG42" s="7"/>
      <c r="AH42" s="7"/>
      <c r="AI42" s="7"/>
      <c r="AJ42" s="7"/>
      <c r="AK42" s="7"/>
      <c r="AL42" s="7"/>
      <c r="AM42" s="7"/>
      <c r="AN42" s="7"/>
    </row>
    <row r="43" spans="1:40" ht="15.75" customHeight="1" x14ac:dyDescent="0.25">
      <c r="A43" s="116">
        <v>40</v>
      </c>
      <c r="B43" s="102">
        <v>62836</v>
      </c>
      <c r="C43" s="103" t="s">
        <v>30</v>
      </c>
      <c r="D43" s="103" t="s">
        <v>149</v>
      </c>
      <c r="E43" s="103" t="s">
        <v>146</v>
      </c>
      <c r="F43" s="102" t="s">
        <v>79</v>
      </c>
      <c r="G43" s="29">
        <v>15</v>
      </c>
      <c r="H43" s="30">
        <f t="shared" si="0"/>
        <v>6</v>
      </c>
      <c r="I43" s="29">
        <v>15</v>
      </c>
      <c r="J43" s="30">
        <f t="shared" si="1"/>
        <v>6</v>
      </c>
      <c r="K43" s="29">
        <v>30</v>
      </c>
      <c r="L43" s="31" t="s">
        <v>54</v>
      </c>
      <c r="M43" s="30">
        <f t="shared" si="2"/>
        <v>12</v>
      </c>
      <c r="N43" s="29">
        <v>20</v>
      </c>
      <c r="O43" s="32">
        <f t="shared" si="3"/>
        <v>12</v>
      </c>
      <c r="P43" s="29">
        <v>10</v>
      </c>
      <c r="Q43" s="33">
        <f t="shared" si="4"/>
        <v>6</v>
      </c>
      <c r="R43" s="29">
        <v>20</v>
      </c>
      <c r="S43" s="32">
        <f t="shared" si="5"/>
        <v>12</v>
      </c>
      <c r="T43" s="29" t="s">
        <v>49</v>
      </c>
      <c r="U43" s="42" t="s">
        <v>50</v>
      </c>
      <c r="V43" s="34">
        <v>0</v>
      </c>
      <c r="W43" s="35" t="s">
        <v>56</v>
      </c>
      <c r="X43" s="36">
        <f t="shared" si="6"/>
        <v>54</v>
      </c>
      <c r="Y43" s="10">
        <v>70017.59</v>
      </c>
      <c r="Z43" s="29"/>
      <c r="AA43" s="29"/>
      <c r="AB43" s="38"/>
      <c r="AC43" s="38"/>
      <c r="AD43" s="38"/>
      <c r="AE43" s="38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15.75" customHeight="1" x14ac:dyDescent="0.25">
      <c r="A44" s="116">
        <v>41</v>
      </c>
      <c r="B44" s="108">
        <v>62664</v>
      </c>
      <c r="C44" s="118" t="s">
        <v>35</v>
      </c>
      <c r="D44" s="118" t="s">
        <v>150</v>
      </c>
      <c r="E44" s="118" t="s">
        <v>151</v>
      </c>
      <c r="F44" s="108" t="s">
        <v>81</v>
      </c>
      <c r="G44" s="41">
        <v>15</v>
      </c>
      <c r="H44" s="30">
        <f t="shared" si="0"/>
        <v>6</v>
      </c>
      <c r="I44" s="41">
        <v>7.5</v>
      </c>
      <c r="J44" s="30">
        <f t="shared" si="1"/>
        <v>3</v>
      </c>
      <c r="K44" s="41">
        <v>30</v>
      </c>
      <c r="L44" s="56" t="s">
        <v>54</v>
      </c>
      <c r="M44" s="30">
        <f t="shared" si="2"/>
        <v>12</v>
      </c>
      <c r="N44" s="41">
        <v>20</v>
      </c>
      <c r="O44" s="32">
        <f t="shared" si="3"/>
        <v>12</v>
      </c>
      <c r="P44" s="41">
        <v>10</v>
      </c>
      <c r="Q44" s="32">
        <f t="shared" si="4"/>
        <v>6</v>
      </c>
      <c r="R44" s="41">
        <v>20</v>
      </c>
      <c r="S44" s="32">
        <f t="shared" si="5"/>
        <v>12</v>
      </c>
      <c r="T44" s="41" t="s">
        <v>49</v>
      </c>
      <c r="U44" s="41" t="s">
        <v>50</v>
      </c>
      <c r="V44" s="80">
        <v>0</v>
      </c>
      <c r="W44" s="41" t="s">
        <v>57</v>
      </c>
      <c r="X44" s="36">
        <f t="shared" si="6"/>
        <v>53.5</v>
      </c>
      <c r="Y44" s="9">
        <v>23903.5</v>
      </c>
      <c r="Z44" s="41"/>
      <c r="AA44" s="41" t="s">
        <v>67</v>
      </c>
      <c r="AB44" s="38"/>
      <c r="AC44" s="38"/>
      <c r="AD44" s="38"/>
      <c r="AE44" s="38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15.75" customHeight="1" x14ac:dyDescent="0.25">
      <c r="A45" s="116">
        <v>42</v>
      </c>
      <c r="B45" s="102">
        <v>63371</v>
      </c>
      <c r="C45" s="119" t="s">
        <v>27</v>
      </c>
      <c r="D45" s="119" t="s">
        <v>152</v>
      </c>
      <c r="E45" s="119" t="s">
        <v>153</v>
      </c>
      <c r="F45" s="120" t="s">
        <v>81</v>
      </c>
      <c r="G45" s="29">
        <v>15</v>
      </c>
      <c r="H45" s="30">
        <f t="shared" si="0"/>
        <v>6</v>
      </c>
      <c r="I45" s="29">
        <v>7.5</v>
      </c>
      <c r="J45" s="30">
        <f t="shared" si="1"/>
        <v>3</v>
      </c>
      <c r="K45" s="29">
        <v>30</v>
      </c>
      <c r="L45" s="31" t="s">
        <v>54</v>
      </c>
      <c r="M45" s="30">
        <f t="shared" si="2"/>
        <v>12</v>
      </c>
      <c r="N45" s="29">
        <v>20</v>
      </c>
      <c r="O45" s="32">
        <f t="shared" si="3"/>
        <v>12</v>
      </c>
      <c r="P45" s="29">
        <v>10</v>
      </c>
      <c r="Q45" s="33">
        <f t="shared" si="4"/>
        <v>6</v>
      </c>
      <c r="R45" s="29">
        <v>20</v>
      </c>
      <c r="S45" s="32">
        <f t="shared" si="5"/>
        <v>12</v>
      </c>
      <c r="T45" s="42" t="s">
        <v>50</v>
      </c>
      <c r="U45" s="42" t="s">
        <v>50</v>
      </c>
      <c r="V45" s="34">
        <v>2.5</v>
      </c>
      <c r="W45" s="35" t="s">
        <v>56</v>
      </c>
      <c r="X45" s="36">
        <f t="shared" si="6"/>
        <v>53.5</v>
      </c>
      <c r="Y45" s="10">
        <v>16125</v>
      </c>
      <c r="Z45" s="29"/>
      <c r="AA45" s="29"/>
      <c r="AB45" s="38"/>
      <c r="AC45" s="38"/>
      <c r="AD45" s="38"/>
      <c r="AE45" s="38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15.75" customHeight="1" x14ac:dyDescent="0.25">
      <c r="A46" s="116">
        <v>43</v>
      </c>
      <c r="B46" s="108">
        <v>63846</v>
      </c>
      <c r="C46" s="118" t="s">
        <v>5</v>
      </c>
      <c r="D46" s="118" t="s">
        <v>154</v>
      </c>
      <c r="E46" s="118" t="s">
        <v>155</v>
      </c>
      <c r="F46" s="108" t="s">
        <v>79</v>
      </c>
      <c r="G46" s="41">
        <v>15</v>
      </c>
      <c r="H46" s="30">
        <f t="shared" si="0"/>
        <v>6</v>
      </c>
      <c r="I46" s="41">
        <v>7.5</v>
      </c>
      <c r="J46" s="30">
        <f t="shared" si="1"/>
        <v>3</v>
      </c>
      <c r="K46" s="41">
        <v>30</v>
      </c>
      <c r="L46" s="56" t="s">
        <v>54</v>
      </c>
      <c r="M46" s="30">
        <f t="shared" si="2"/>
        <v>12</v>
      </c>
      <c r="N46" s="41">
        <v>20</v>
      </c>
      <c r="O46" s="32">
        <f t="shared" si="3"/>
        <v>12</v>
      </c>
      <c r="P46" s="41">
        <v>10</v>
      </c>
      <c r="Q46" s="32">
        <f t="shared" si="4"/>
        <v>6</v>
      </c>
      <c r="R46" s="41">
        <v>20</v>
      </c>
      <c r="S46" s="32">
        <f t="shared" si="5"/>
        <v>12</v>
      </c>
      <c r="T46" s="41" t="s">
        <v>50</v>
      </c>
      <c r="U46" s="41" t="s">
        <v>49</v>
      </c>
      <c r="V46" s="80">
        <v>0</v>
      </c>
      <c r="W46" s="41" t="s">
        <v>57</v>
      </c>
      <c r="X46" s="36">
        <f t="shared" si="6"/>
        <v>53.5</v>
      </c>
      <c r="Y46" s="9">
        <v>29863.79</v>
      </c>
      <c r="Z46" s="41"/>
      <c r="AA46" s="41"/>
      <c r="AB46" s="38"/>
      <c r="AC46" s="38"/>
      <c r="AD46" s="38"/>
      <c r="AE46" s="38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16.5" customHeight="1" x14ac:dyDescent="0.25">
      <c r="B47" s="17"/>
      <c r="C47" s="18"/>
      <c r="D47" s="18"/>
      <c r="E47" s="18"/>
      <c r="F47" s="3"/>
      <c r="G47" s="96"/>
      <c r="H47" s="97"/>
      <c r="I47" s="96"/>
      <c r="J47" s="97"/>
      <c r="K47" s="97"/>
      <c r="L47" s="97"/>
      <c r="M47" s="97"/>
      <c r="N47" s="96"/>
      <c r="O47" s="97"/>
      <c r="P47" s="96"/>
      <c r="Q47" s="97"/>
      <c r="R47" s="96"/>
      <c r="S47" s="97"/>
      <c r="T47" s="96"/>
      <c r="U47" s="96"/>
      <c r="V47" s="96"/>
      <c r="W47" s="96"/>
      <c r="X47" s="96"/>
      <c r="Y47" s="98"/>
      <c r="Z47" s="99"/>
      <c r="AA47" s="99"/>
      <c r="AB47" s="100"/>
      <c r="AC47" s="100"/>
      <c r="AD47" s="100"/>
      <c r="AE47" s="100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19.5" customHeight="1" x14ac:dyDescent="0.25"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28:40" ht="19.5" customHeight="1" x14ac:dyDescent="0.25"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</sheetData>
  <mergeCells count="24">
    <mergeCell ref="Q1:Q3"/>
    <mergeCell ref="Z1:Z3"/>
    <mergeCell ref="AA1:AA3"/>
    <mergeCell ref="S1:S3"/>
    <mergeCell ref="T1:U2"/>
    <mergeCell ref="V1:V3"/>
    <mergeCell ref="W1:W3"/>
    <mergeCell ref="X1:X3"/>
    <mergeCell ref="Y1:Y3"/>
    <mergeCell ref="K1:K3"/>
    <mergeCell ref="M1:M3"/>
    <mergeCell ref="N1:N3"/>
    <mergeCell ref="O1:O3"/>
    <mergeCell ref="P1:P3"/>
    <mergeCell ref="G1:G3"/>
    <mergeCell ref="H1:H3"/>
    <mergeCell ref="I1:I3"/>
    <mergeCell ref="J1:J3"/>
    <mergeCell ref="A1:F2"/>
    <mergeCell ref="AB1:AB3"/>
    <mergeCell ref="AC1:AC3"/>
    <mergeCell ref="AD1:AD3"/>
    <mergeCell ref="AE1:AE3"/>
    <mergeCell ref="R1:R3"/>
  </mergeCells>
  <dataValidations count="2">
    <dataValidation type="list" operator="equal" allowBlank="1" showInputMessage="1" showErrorMessage="1" sqref="G4:G46" xr:uid="{1CBDBADD-11D2-4E54-B2F7-41E95E486022}">
      <formula1>#REF!</formula1>
    </dataValidation>
    <dataValidation type="list" allowBlank="1" showInputMessage="1" showErrorMessage="1" sqref="P4:P46 N4:N46 R4:R46 I4:I46" xr:uid="{284D3D84-EB79-4364-B27C-FB92AABDFF37}">
      <formula1>#REF!</formula1>
    </dataValidation>
  </dataValidations>
  <pageMargins left="0.25" right="0.25" top="0.75" bottom="0.75" header="0.3" footer="0.3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1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Rossi</dc:creator>
  <cp:lastModifiedBy>Silvano Bertini</cp:lastModifiedBy>
  <cp:lastPrinted>2024-03-19T09:56:45Z</cp:lastPrinted>
  <dcterms:created xsi:type="dcterms:W3CDTF">2024-03-05T15:10:46Z</dcterms:created>
  <dcterms:modified xsi:type="dcterms:W3CDTF">2024-07-26T13:11:36Z</dcterms:modified>
</cp:coreProperties>
</file>